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20" windowWidth="15480" windowHeight="11235" tabRatio="655" activeTab="1"/>
  </bookViews>
  <sheets>
    <sheet name="人數總表" sheetId="1" r:id="rId1"/>
    <sheet name="各系所科明細表" sheetId="2" r:id="rId2"/>
  </sheets>
  <definedNames>
    <definedName name="_xlnm.Print_Area" localSheetId="0">'人數總表'!$A$1:$J$32</definedName>
    <definedName name="_xlnm.Print_Area" localSheetId="1">'各系所科明細表'!$A$1:$X$73</definedName>
    <definedName name="_xlnm.Print_Titles" localSheetId="1">'各系所科明細表'!$1:$2</definedName>
  </definedNames>
  <calcPr fullCalcOnLoad="1"/>
</workbook>
</file>

<file path=xl/sharedStrings.xml><?xml version="1.0" encoding="utf-8"?>
<sst xmlns="http://schemas.openxmlformats.org/spreadsheetml/2006/main" count="277" uniqueCount="65">
  <si>
    <t>系科別</t>
  </si>
  <si>
    <t>研究所</t>
  </si>
  <si>
    <t>大學部</t>
  </si>
  <si>
    <t>在學人數
合計</t>
  </si>
  <si>
    <t>夜四技</t>
  </si>
  <si>
    <t>夜二技</t>
  </si>
  <si>
    <t>國貿系</t>
  </si>
  <si>
    <t>企管系</t>
  </si>
  <si>
    <t>財金系</t>
  </si>
  <si>
    <t>應英系</t>
  </si>
  <si>
    <t>資管系</t>
  </si>
  <si>
    <t>會資系</t>
  </si>
  <si>
    <t>行管系</t>
  </si>
  <si>
    <t>應日系</t>
  </si>
  <si>
    <t>多設系</t>
  </si>
  <si>
    <t>商管系</t>
  </si>
  <si>
    <t>合計</t>
  </si>
  <si>
    <t>一年級　</t>
  </si>
  <si>
    <t>小計</t>
  </si>
  <si>
    <t>班數</t>
  </si>
  <si>
    <t>二年級　</t>
  </si>
  <si>
    <t>小計　</t>
  </si>
  <si>
    <t>男　</t>
  </si>
  <si>
    <t>女　</t>
  </si>
  <si>
    <t>班數　總計</t>
  </si>
  <si>
    <t>三年級　</t>
  </si>
  <si>
    <t>所別　</t>
  </si>
  <si>
    <t>系別　</t>
  </si>
  <si>
    <t>四年級　</t>
  </si>
  <si>
    <t>延修生</t>
  </si>
  <si>
    <t>人數
總計　</t>
  </si>
  <si>
    <t>人數
總計　</t>
  </si>
  <si>
    <t>不含
延修</t>
  </si>
  <si>
    <t>班級數
合計</t>
  </si>
  <si>
    <t>休閒系</t>
  </si>
  <si>
    <t>休閒系</t>
  </si>
  <si>
    <t>資管系</t>
  </si>
  <si>
    <t>行管系</t>
  </si>
  <si>
    <t>雙軌
四技</t>
  </si>
  <si>
    <t>雙軌
四技</t>
  </si>
  <si>
    <t>自辦專班
四技</t>
  </si>
  <si>
    <t>夜四技</t>
  </si>
  <si>
    <t>夜二技</t>
  </si>
  <si>
    <t>自辦專班
四技</t>
  </si>
  <si>
    <t>企業管理系服務業經營管理碩士在職專班金融科技組</t>
  </si>
  <si>
    <t>企業管理系服務業經營管理碩士在職專班</t>
  </si>
  <si>
    <t>在營專班
四技</t>
  </si>
  <si>
    <t>學士後
多元專長</t>
  </si>
  <si>
    <t>企管系</t>
  </si>
  <si>
    <t>國貿系</t>
  </si>
  <si>
    <t>資管系</t>
  </si>
  <si>
    <t>在職專班
碩士</t>
  </si>
  <si>
    <t>在職專班
碩士</t>
  </si>
  <si>
    <t>企管系</t>
  </si>
  <si>
    <r>
      <rPr>
        <sz val="14"/>
        <color indexed="8"/>
        <rFont val="標楷體"/>
        <family val="4"/>
      </rPr>
      <t>【學士後多元專長】在學學生計</t>
    </r>
    <r>
      <rPr>
        <sz val="14"/>
        <color indexed="8"/>
        <rFont val="Arial"/>
        <family val="2"/>
      </rPr>
      <t>52</t>
    </r>
    <r>
      <rPr>
        <sz val="14"/>
        <color indexed="8"/>
        <rFont val="標楷體"/>
        <family val="4"/>
      </rPr>
      <t>人</t>
    </r>
  </si>
  <si>
    <r>
      <rPr>
        <sz val="14"/>
        <color indexed="8"/>
        <rFont val="標楷體"/>
        <family val="4"/>
      </rPr>
      <t>【二技進修部】在學學生計</t>
    </r>
    <r>
      <rPr>
        <sz val="14"/>
        <color indexed="8"/>
        <rFont val="Arial"/>
        <family val="2"/>
      </rPr>
      <t>99</t>
    </r>
    <r>
      <rPr>
        <sz val="14"/>
        <color indexed="8"/>
        <rFont val="標楷體"/>
        <family val="4"/>
      </rPr>
      <t>人，班級數</t>
    </r>
    <r>
      <rPr>
        <sz val="14"/>
        <color indexed="8"/>
        <rFont val="Arial"/>
        <family val="2"/>
      </rPr>
      <t>2</t>
    </r>
    <r>
      <rPr>
        <sz val="14"/>
        <color indexed="8"/>
        <rFont val="標楷體"/>
        <family val="4"/>
      </rPr>
      <t>班</t>
    </r>
  </si>
  <si>
    <r>
      <rPr>
        <sz val="12"/>
        <color indexed="8"/>
        <rFont val="標楷體"/>
        <family val="4"/>
      </rPr>
      <t>（</t>
    </r>
    <r>
      <rPr>
        <sz val="12"/>
        <color indexed="8"/>
        <rFont val="Arial"/>
        <family val="2"/>
      </rPr>
      <t xml:space="preserve">111/10/15 </t>
    </r>
    <r>
      <rPr>
        <sz val="12"/>
        <color indexed="8"/>
        <rFont val="標楷體"/>
        <family val="4"/>
      </rPr>
      <t>校務基本資料庫填報數據）</t>
    </r>
  </si>
  <si>
    <r>
      <rPr>
        <sz val="14"/>
        <color indexed="8"/>
        <rFont val="標楷體"/>
        <family val="4"/>
      </rPr>
      <t>【四技進修部】在學學生計</t>
    </r>
    <r>
      <rPr>
        <sz val="14"/>
        <color indexed="8"/>
        <rFont val="Arial"/>
        <family val="2"/>
      </rPr>
      <t>2739</t>
    </r>
    <r>
      <rPr>
        <sz val="14"/>
        <color indexed="8"/>
        <rFont val="標楷體"/>
        <family val="4"/>
      </rPr>
      <t>人，班級數</t>
    </r>
    <r>
      <rPr>
        <sz val="14"/>
        <color indexed="8"/>
        <rFont val="Arial"/>
        <family val="2"/>
      </rPr>
      <t>54</t>
    </r>
    <r>
      <rPr>
        <sz val="14"/>
        <color indexed="8"/>
        <rFont val="標楷體"/>
        <family val="4"/>
      </rPr>
      <t>班</t>
    </r>
  </si>
  <si>
    <r>
      <rPr>
        <sz val="14"/>
        <color indexed="8"/>
        <rFont val="標楷體"/>
        <family val="4"/>
      </rPr>
      <t>【四技自辦專班】在學學生計</t>
    </r>
    <r>
      <rPr>
        <sz val="14"/>
        <color indexed="8"/>
        <rFont val="Arial"/>
        <family val="2"/>
      </rPr>
      <t>109</t>
    </r>
    <r>
      <rPr>
        <sz val="14"/>
        <color indexed="8"/>
        <rFont val="標楷體"/>
        <family val="4"/>
      </rPr>
      <t>人，班級數</t>
    </r>
    <r>
      <rPr>
        <sz val="14"/>
        <color indexed="8"/>
        <rFont val="Arial"/>
        <family val="2"/>
      </rPr>
      <t>3</t>
    </r>
    <r>
      <rPr>
        <sz val="14"/>
        <color indexed="8"/>
        <rFont val="標楷體"/>
        <family val="4"/>
      </rPr>
      <t>班</t>
    </r>
  </si>
  <si>
    <r>
      <rPr>
        <sz val="14"/>
        <color indexed="8"/>
        <rFont val="標楷體"/>
        <family val="4"/>
      </rPr>
      <t>【雙軌四技】在學學生計</t>
    </r>
    <r>
      <rPr>
        <sz val="14"/>
        <color indexed="8"/>
        <rFont val="Arial"/>
        <family val="2"/>
      </rPr>
      <t>3</t>
    </r>
    <r>
      <rPr>
        <sz val="14"/>
        <color indexed="8"/>
        <rFont val="標楷體"/>
        <family val="4"/>
      </rPr>
      <t>人，班級數</t>
    </r>
    <r>
      <rPr>
        <sz val="14"/>
        <color indexed="8"/>
        <rFont val="Arial"/>
        <family val="2"/>
      </rPr>
      <t>0</t>
    </r>
    <r>
      <rPr>
        <sz val="14"/>
        <color indexed="8"/>
        <rFont val="標楷體"/>
        <family val="4"/>
      </rPr>
      <t>班</t>
    </r>
  </si>
  <si>
    <r>
      <rPr>
        <sz val="14"/>
        <color indexed="8"/>
        <rFont val="標楷體"/>
        <family val="4"/>
      </rPr>
      <t>【四技在營專班】在學學生計</t>
    </r>
    <r>
      <rPr>
        <sz val="14"/>
        <color indexed="8"/>
        <rFont val="Arial"/>
        <family val="2"/>
      </rPr>
      <t>4</t>
    </r>
    <r>
      <rPr>
        <sz val="14"/>
        <color indexed="8"/>
        <rFont val="標楷體"/>
        <family val="4"/>
      </rPr>
      <t>人，班級數</t>
    </r>
    <r>
      <rPr>
        <sz val="14"/>
        <color indexed="8"/>
        <rFont val="Arial"/>
        <family val="2"/>
      </rPr>
      <t>0</t>
    </r>
    <r>
      <rPr>
        <sz val="14"/>
        <color indexed="8"/>
        <rFont val="標楷體"/>
        <family val="4"/>
      </rPr>
      <t>班</t>
    </r>
  </si>
  <si>
    <r>
      <rPr>
        <sz val="14"/>
        <color indexed="8"/>
        <rFont val="標楷體"/>
        <family val="4"/>
      </rPr>
      <t>【碩士在職專班】在學學生計</t>
    </r>
    <r>
      <rPr>
        <sz val="14"/>
        <color indexed="8"/>
        <rFont val="Arial"/>
        <family val="2"/>
      </rPr>
      <t>47</t>
    </r>
    <r>
      <rPr>
        <sz val="14"/>
        <color indexed="8"/>
        <rFont val="標楷體"/>
        <family val="4"/>
      </rPr>
      <t>人，班級數</t>
    </r>
    <r>
      <rPr>
        <sz val="14"/>
        <color indexed="8"/>
        <rFont val="Arial"/>
        <family val="2"/>
      </rPr>
      <t>3</t>
    </r>
    <r>
      <rPr>
        <sz val="14"/>
        <color indexed="8"/>
        <rFont val="標楷體"/>
        <family val="4"/>
      </rPr>
      <t>班</t>
    </r>
  </si>
  <si>
    <r>
      <rPr>
        <sz val="16"/>
        <color indexed="8"/>
        <rFont val="標楷體"/>
        <family val="4"/>
      </rPr>
      <t>進修部</t>
    </r>
    <r>
      <rPr>
        <sz val="16"/>
        <color indexed="8"/>
        <rFont val="Arial"/>
        <family val="2"/>
      </rPr>
      <t xml:space="preserve">   111(1)</t>
    </r>
    <r>
      <rPr>
        <sz val="16"/>
        <color indexed="8"/>
        <rFont val="標楷體"/>
        <family val="4"/>
      </rPr>
      <t>在學人數</t>
    </r>
    <r>
      <rPr>
        <sz val="16"/>
        <color indexed="8"/>
        <rFont val="Arial"/>
        <family val="2"/>
      </rPr>
      <t>(</t>
    </r>
    <r>
      <rPr>
        <b/>
        <sz val="16"/>
        <color indexed="10"/>
        <rFont val="標楷體"/>
        <family val="4"/>
      </rPr>
      <t>含延修生</t>
    </r>
    <r>
      <rPr>
        <sz val="16"/>
        <color indexed="8"/>
        <rFont val="Arial"/>
        <family val="2"/>
      </rPr>
      <t>)  1111015</t>
    </r>
    <r>
      <rPr>
        <sz val="16"/>
        <color indexed="8"/>
        <rFont val="標楷體"/>
        <family val="4"/>
      </rPr>
      <t>統計</t>
    </r>
    <r>
      <rPr>
        <sz val="16"/>
        <color indexed="8"/>
        <rFont val="Arial"/>
        <family val="2"/>
      </rPr>
      <t xml:space="preserve"> </t>
    </r>
  </si>
  <si>
    <r>
      <rPr>
        <sz val="16"/>
        <color indexed="8"/>
        <rFont val="標楷體"/>
        <family val="4"/>
      </rPr>
      <t>進修部</t>
    </r>
    <r>
      <rPr>
        <sz val="16"/>
        <color indexed="8"/>
        <rFont val="Arial"/>
        <family val="2"/>
      </rPr>
      <t xml:space="preserve">   111(1)</t>
    </r>
    <r>
      <rPr>
        <sz val="16"/>
        <color indexed="8"/>
        <rFont val="標楷體"/>
        <family val="4"/>
      </rPr>
      <t>在學人數</t>
    </r>
    <r>
      <rPr>
        <sz val="16"/>
        <color indexed="8"/>
        <rFont val="Arial"/>
        <family val="2"/>
      </rPr>
      <t>(</t>
    </r>
    <r>
      <rPr>
        <b/>
        <sz val="16"/>
        <color indexed="10"/>
        <rFont val="標楷體"/>
        <family val="4"/>
      </rPr>
      <t>不含延修生</t>
    </r>
    <r>
      <rPr>
        <sz val="16"/>
        <color indexed="8"/>
        <rFont val="Arial"/>
        <family val="2"/>
      </rPr>
      <t>)   1111015</t>
    </r>
    <r>
      <rPr>
        <sz val="16"/>
        <color indexed="8"/>
        <rFont val="標楷體"/>
        <family val="4"/>
      </rPr>
      <t>統計</t>
    </r>
    <r>
      <rPr>
        <sz val="16"/>
        <color indexed="8"/>
        <rFont val="Arial"/>
        <family val="2"/>
      </rPr>
      <t xml:space="preserve"> </t>
    </r>
  </si>
  <si>
    <r>
      <t>111</t>
    </r>
    <r>
      <rPr>
        <sz val="14"/>
        <color indexed="8"/>
        <rFont val="Arial"/>
        <family val="2"/>
      </rPr>
      <t>(</t>
    </r>
    <r>
      <rPr>
        <sz val="14"/>
        <color indexed="8"/>
        <rFont val="Arial"/>
        <family val="2"/>
      </rPr>
      <t>1</t>
    </r>
    <r>
      <rPr>
        <sz val="14"/>
        <color indexed="8"/>
        <rFont val="Arial"/>
        <family val="2"/>
      </rPr>
      <t>)</t>
    </r>
    <r>
      <rPr>
        <sz val="14"/>
        <color indexed="8"/>
        <rFont val="標楷體"/>
        <family val="4"/>
      </rPr>
      <t>進修部</t>
    </r>
    <r>
      <rPr>
        <sz val="14"/>
        <color indexed="8"/>
        <rFont val="Arial"/>
        <family val="2"/>
      </rPr>
      <t xml:space="preserve">  </t>
    </r>
    <r>
      <rPr>
        <sz val="14"/>
        <color indexed="8"/>
        <rFont val="標楷體"/>
        <family val="4"/>
      </rPr>
      <t>各學制在學學生人數計</t>
    </r>
    <r>
      <rPr>
        <sz val="14"/>
        <color indexed="8"/>
        <rFont val="Arial"/>
        <family val="2"/>
      </rPr>
      <t>2734</t>
    </r>
    <r>
      <rPr>
        <sz val="14"/>
        <color indexed="8"/>
        <rFont val="標楷體"/>
        <family val="4"/>
      </rPr>
      <t>人，延修生計</t>
    </r>
    <r>
      <rPr>
        <sz val="14"/>
        <color indexed="8"/>
        <rFont val="Arial"/>
        <family val="2"/>
      </rPr>
      <t>318</t>
    </r>
    <r>
      <rPr>
        <sz val="14"/>
        <color indexed="8"/>
        <rFont val="標楷體"/>
        <family val="4"/>
      </rPr>
      <t>人，總計</t>
    </r>
    <r>
      <rPr>
        <sz val="14"/>
        <color indexed="8"/>
        <rFont val="Arial"/>
        <family val="2"/>
      </rPr>
      <t>3052</t>
    </r>
    <r>
      <rPr>
        <sz val="14"/>
        <color indexed="8"/>
        <rFont val="標楷體"/>
        <family val="4"/>
      </rPr>
      <t>人，班數共</t>
    </r>
    <r>
      <rPr>
        <sz val="14"/>
        <color indexed="8"/>
        <rFont val="Arial"/>
        <family val="2"/>
      </rPr>
      <t>60</t>
    </r>
    <r>
      <rPr>
        <sz val="14"/>
        <color indexed="8"/>
        <rFont val="標楷體"/>
        <family val="4"/>
      </rPr>
      <t>班。</t>
    </r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</si>
</sst>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1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6"/>
      <color indexed="8"/>
      <name val="標楷體"/>
      <family val="4"/>
    </font>
    <font>
      <b/>
      <sz val="12"/>
      <name val="標楷體"/>
      <family val="4"/>
    </font>
    <font>
      <sz val="12"/>
      <color indexed="8"/>
      <name val="標楷體"/>
      <family val="4"/>
    </font>
    <font>
      <sz val="12"/>
      <name val="標楷體"/>
      <family val="4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4"/>
      <name val="標楷體"/>
      <family val="4"/>
    </font>
    <font>
      <sz val="14"/>
      <color indexed="8"/>
      <name val="標楷體"/>
      <family val="4"/>
    </font>
    <font>
      <sz val="12"/>
      <color indexed="10"/>
      <name val="標楷體"/>
      <family val="4"/>
    </font>
    <font>
      <b/>
      <sz val="12"/>
      <color indexed="8"/>
      <name val="Arial"/>
      <family val="2"/>
    </font>
    <font>
      <sz val="14"/>
      <name val="Arial"/>
      <family val="2"/>
    </font>
    <font>
      <b/>
      <sz val="16"/>
      <color indexed="10"/>
      <name val="標楷體"/>
      <family val="4"/>
    </font>
    <font>
      <u val="single"/>
      <sz val="13.8"/>
      <color indexed="12"/>
      <name val="新細明體"/>
      <family val="1"/>
    </font>
    <font>
      <u val="single"/>
      <sz val="13.8"/>
      <color indexed="36"/>
      <name val="新細明體"/>
      <family val="1"/>
    </font>
    <font>
      <sz val="16"/>
      <color indexed="8"/>
      <name val="Arial"/>
      <family val="2"/>
    </font>
    <font>
      <sz val="12"/>
      <name val="Arial"/>
      <family val="2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</border>
    <border>
      <left style="thin">
        <color indexed="56"/>
      </left>
      <right style="thin">
        <color indexed="56"/>
      </right>
      <top style="thin">
        <color indexed="56"/>
      </top>
      <bottom/>
    </border>
    <border>
      <left style="thin">
        <color indexed="56"/>
      </left>
      <right/>
      <top style="thin">
        <color indexed="56"/>
      </top>
      <bottom style="thin">
        <color indexed="56"/>
      </bottom>
    </border>
    <border>
      <left style="thin"/>
      <right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/>
      <top/>
      <bottom style="thin"/>
    </border>
    <border>
      <left style="medium"/>
      <right>
        <color indexed="63"/>
      </right>
      <top style="thin"/>
      <bottom style="thin"/>
    </border>
    <border>
      <left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56"/>
      </right>
      <top style="thin">
        <color indexed="56"/>
      </top>
      <bottom style="thin">
        <color indexed="56"/>
      </bottom>
    </border>
    <border>
      <left style="thin"/>
      <right style="thin"/>
      <top>
        <color indexed="63"/>
      </top>
      <bottom style="thin">
        <color indexed="56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/>
    </border>
  </borders>
  <cellStyleXfs count="10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0" fillId="0" borderId="0">
      <alignment vertical="center"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9" fontId="1" fillId="0" borderId="0" applyFont="0" applyFill="0" applyBorder="0" applyAlignment="0" applyProtection="0"/>
    <xf numFmtId="0" fontId="39" fillId="22" borderId="2" applyNumberFormat="0" applyAlignment="0" applyProtection="0"/>
    <xf numFmtId="0" fontId="39" fillId="22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1" fillId="23" borderId="4" applyNumberFormat="0" applyFont="0" applyAlignment="0" applyProtection="0"/>
    <xf numFmtId="0" fontId="0" fillId="23" borderId="4" applyNumberFormat="0" applyFont="0" applyAlignment="0" applyProtection="0"/>
    <xf numFmtId="0" fontId="15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6" fillId="30" borderId="2" applyNumberFormat="0" applyAlignment="0" applyProtection="0"/>
    <xf numFmtId="0" fontId="46" fillId="30" borderId="2" applyNumberFormat="0" applyAlignment="0" applyProtection="0"/>
    <xf numFmtId="0" fontId="47" fillId="22" borderId="8" applyNumberFormat="0" applyAlignment="0" applyProtection="0"/>
    <xf numFmtId="0" fontId="47" fillId="22" borderId="8" applyNumberFormat="0" applyAlignment="0" applyProtection="0"/>
    <xf numFmtId="0" fontId="48" fillId="31" borderId="9" applyNumberFormat="0" applyAlignment="0" applyProtection="0"/>
    <xf numFmtId="0" fontId="48" fillId="31" borderId="9" applyNumberFormat="0" applyAlignment="0" applyProtection="0"/>
    <xf numFmtId="0" fontId="49" fillId="32" borderId="0" applyNumberFormat="0" applyBorder="0" applyAlignment="0" applyProtection="0"/>
    <xf numFmtId="0" fontId="49" fillId="32" borderId="0" applyNumberFormat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</cellStyleXfs>
  <cellXfs count="129">
    <xf numFmtId="0" fontId="0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6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/>
    </xf>
    <xf numFmtId="0" fontId="7" fillId="34" borderId="12" xfId="0" applyFont="1" applyFill="1" applyBorder="1" applyAlignment="1">
      <alignment horizontal="center" vertical="center"/>
    </xf>
    <xf numFmtId="0" fontId="7" fillId="34" borderId="14" xfId="0" applyFont="1" applyFill="1" applyBorder="1" applyAlignment="1">
      <alignment horizontal="center" vertical="center"/>
    </xf>
    <xf numFmtId="0" fontId="13" fillId="0" borderId="0" xfId="0" applyNumberFormat="1" applyFont="1" applyAlignment="1">
      <alignment vertical="center" wrapText="1"/>
    </xf>
    <xf numFmtId="0" fontId="7" fillId="0" borderId="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12" fillId="35" borderId="10" xfId="0" applyFont="1" applyFill="1" applyBorder="1" applyAlignment="1">
      <alignment horizontal="center" vertical="center"/>
    </xf>
    <xf numFmtId="0" fontId="12" fillId="35" borderId="15" xfId="0" applyFont="1" applyFill="1" applyBorder="1" applyAlignment="1">
      <alignment horizontal="center" vertical="center"/>
    </xf>
    <xf numFmtId="0" fontId="7" fillId="36" borderId="10" xfId="0" applyFont="1" applyFill="1" applyBorder="1" applyAlignment="1">
      <alignment horizontal="center" vertical="center"/>
    </xf>
    <xf numFmtId="0" fontId="5" fillId="37" borderId="16" xfId="0" applyFont="1" applyFill="1" applyBorder="1" applyAlignment="1">
      <alignment horizontal="center" vertical="center"/>
    </xf>
    <xf numFmtId="0" fontId="5" fillId="37" borderId="17" xfId="0" applyFont="1" applyFill="1" applyBorder="1" applyAlignment="1">
      <alignment horizontal="center" vertical="center" wrapText="1"/>
    </xf>
    <xf numFmtId="0" fontId="5" fillId="37" borderId="18" xfId="0" applyFont="1" applyFill="1" applyBorder="1" applyAlignment="1">
      <alignment horizontal="center" vertical="center"/>
    </xf>
    <xf numFmtId="0" fontId="5" fillId="37" borderId="10" xfId="0" applyFont="1" applyFill="1" applyBorder="1" applyAlignment="1">
      <alignment horizontal="center" vertical="center" wrapText="1"/>
    </xf>
    <xf numFmtId="0" fontId="5" fillId="37" borderId="10" xfId="0" applyFont="1" applyFill="1" applyBorder="1" applyAlignment="1">
      <alignment horizontal="center" vertical="center"/>
    </xf>
    <xf numFmtId="0" fontId="6" fillId="37" borderId="15" xfId="0" applyFont="1" applyFill="1" applyBorder="1" applyAlignment="1">
      <alignment horizontal="center" vertical="center" wrapText="1"/>
    </xf>
    <xf numFmtId="0" fontId="7" fillId="37" borderId="17" xfId="0" applyFont="1" applyFill="1" applyBorder="1" applyAlignment="1">
      <alignment horizontal="center" vertical="center"/>
    </xf>
    <xf numFmtId="0" fontId="7" fillId="37" borderId="18" xfId="0" applyFont="1" applyFill="1" applyBorder="1" applyAlignment="1">
      <alignment horizontal="center" vertical="center"/>
    </xf>
    <xf numFmtId="0" fontId="7" fillId="37" borderId="10" xfId="0" applyFont="1" applyFill="1" applyBorder="1" applyAlignment="1">
      <alignment horizontal="center" vertical="center"/>
    </xf>
    <xf numFmtId="0" fontId="8" fillId="37" borderId="18" xfId="0" applyFont="1" applyFill="1" applyBorder="1" applyAlignment="1">
      <alignment horizontal="center" vertical="center"/>
    </xf>
    <xf numFmtId="0" fontId="8" fillId="37" borderId="19" xfId="0" applyFont="1" applyFill="1" applyBorder="1" applyAlignment="1">
      <alignment horizontal="center" vertical="center"/>
    </xf>
    <xf numFmtId="0" fontId="9" fillId="37" borderId="15" xfId="0" applyFont="1" applyFill="1" applyBorder="1" applyAlignment="1">
      <alignment horizontal="center" vertical="center" wrapText="1"/>
    </xf>
    <xf numFmtId="0" fontId="8" fillId="37" borderId="20" xfId="0" applyFont="1" applyFill="1" applyBorder="1" applyAlignment="1">
      <alignment horizontal="center" vertical="center"/>
    </xf>
    <xf numFmtId="0" fontId="8" fillId="37" borderId="21" xfId="0" applyFont="1" applyFill="1" applyBorder="1" applyAlignment="1">
      <alignment horizontal="center" vertical="center"/>
    </xf>
    <xf numFmtId="0" fontId="8" fillId="37" borderId="22" xfId="0" applyFont="1" applyFill="1" applyBorder="1" applyAlignment="1">
      <alignment horizontal="center" vertical="center"/>
    </xf>
    <xf numFmtId="0" fontId="8" fillId="37" borderId="23" xfId="0" applyFont="1" applyFill="1" applyBorder="1" applyAlignment="1">
      <alignment horizontal="center" vertical="center"/>
    </xf>
    <xf numFmtId="0" fontId="5" fillId="36" borderId="16" xfId="0" applyFont="1" applyFill="1" applyBorder="1" applyAlignment="1">
      <alignment horizontal="center" vertical="center"/>
    </xf>
    <xf numFmtId="0" fontId="5" fillId="36" borderId="17" xfId="0" applyFont="1" applyFill="1" applyBorder="1" applyAlignment="1">
      <alignment horizontal="center" vertical="center" wrapText="1"/>
    </xf>
    <xf numFmtId="0" fontId="5" fillId="36" borderId="18" xfId="0" applyFont="1" applyFill="1" applyBorder="1" applyAlignment="1">
      <alignment horizontal="center" vertical="center"/>
    </xf>
    <xf numFmtId="0" fontId="5" fillId="36" borderId="10" xfId="0" applyFont="1" applyFill="1" applyBorder="1" applyAlignment="1">
      <alignment horizontal="center" vertical="center" wrapText="1"/>
    </xf>
    <xf numFmtId="0" fontId="5" fillId="36" borderId="10" xfId="0" applyFont="1" applyFill="1" applyBorder="1" applyAlignment="1">
      <alignment horizontal="center" vertical="center"/>
    </xf>
    <xf numFmtId="0" fontId="6" fillId="36" borderId="15" xfId="0" applyFont="1" applyFill="1" applyBorder="1" applyAlignment="1">
      <alignment horizontal="center" vertical="center" wrapText="1"/>
    </xf>
    <xf numFmtId="0" fontId="7" fillId="36" borderId="17" xfId="0" applyFont="1" applyFill="1" applyBorder="1" applyAlignment="1">
      <alignment horizontal="center" vertical="center"/>
    </xf>
    <xf numFmtId="0" fontId="7" fillId="36" borderId="18" xfId="0" applyFont="1" applyFill="1" applyBorder="1" applyAlignment="1">
      <alignment horizontal="center" vertical="center"/>
    </xf>
    <xf numFmtId="0" fontId="8" fillId="36" borderId="18" xfId="0" applyFont="1" applyFill="1" applyBorder="1" applyAlignment="1">
      <alignment horizontal="center" vertical="center"/>
    </xf>
    <xf numFmtId="0" fontId="8" fillId="36" borderId="19" xfId="0" applyFont="1" applyFill="1" applyBorder="1" applyAlignment="1">
      <alignment horizontal="center" vertical="center"/>
    </xf>
    <xf numFmtId="0" fontId="9" fillId="36" borderId="15" xfId="0" applyFont="1" applyFill="1" applyBorder="1" applyAlignment="1">
      <alignment horizontal="center" vertical="center" wrapText="1"/>
    </xf>
    <xf numFmtId="0" fontId="8" fillId="36" borderId="20" xfId="0" applyFont="1" applyFill="1" applyBorder="1" applyAlignment="1">
      <alignment horizontal="center" vertical="center"/>
    </xf>
    <xf numFmtId="0" fontId="8" fillId="36" borderId="21" xfId="0" applyFont="1" applyFill="1" applyBorder="1" applyAlignment="1">
      <alignment horizontal="center" vertical="center"/>
    </xf>
    <xf numFmtId="0" fontId="8" fillId="36" borderId="22" xfId="0" applyFont="1" applyFill="1" applyBorder="1" applyAlignment="1">
      <alignment horizontal="center" vertical="center"/>
    </xf>
    <xf numFmtId="0" fontId="8" fillId="36" borderId="23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7" fillId="37" borderId="24" xfId="0" applyFont="1" applyFill="1" applyBorder="1" applyAlignment="1">
      <alignment horizontal="center" vertical="center"/>
    </xf>
    <xf numFmtId="0" fontId="8" fillId="37" borderId="25" xfId="0" applyFont="1" applyFill="1" applyBorder="1" applyAlignment="1">
      <alignment horizontal="center" vertical="center"/>
    </xf>
    <xf numFmtId="0" fontId="7" fillId="36" borderId="24" xfId="0" applyFont="1" applyFill="1" applyBorder="1" applyAlignment="1">
      <alignment horizontal="center" vertical="center"/>
    </xf>
    <xf numFmtId="0" fontId="8" fillId="36" borderId="25" xfId="0" applyFont="1" applyFill="1" applyBorder="1" applyAlignment="1">
      <alignment horizontal="center" vertical="center"/>
    </xf>
    <xf numFmtId="0" fontId="5" fillId="36" borderId="24" xfId="0" applyFont="1" applyFill="1" applyBorder="1" applyAlignment="1">
      <alignment horizontal="center" vertical="center" wrapText="1"/>
    </xf>
    <xf numFmtId="0" fontId="7" fillId="38" borderId="10" xfId="0" applyFont="1" applyFill="1" applyBorder="1" applyAlignment="1">
      <alignment horizontal="center" vertical="center"/>
    </xf>
    <xf numFmtId="0" fontId="7" fillId="36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36" borderId="10" xfId="0" applyFont="1" applyFill="1" applyBorder="1" applyAlignment="1">
      <alignment horizontal="center" vertical="center"/>
    </xf>
    <xf numFmtId="0" fontId="12" fillId="39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5" fillId="37" borderId="26" xfId="0" applyFont="1" applyFill="1" applyBorder="1" applyAlignment="1">
      <alignment horizontal="center" vertical="center" wrapText="1"/>
    </xf>
    <xf numFmtId="0" fontId="7" fillId="37" borderId="26" xfId="0" applyFont="1" applyFill="1" applyBorder="1" applyAlignment="1">
      <alignment horizontal="center" vertical="center"/>
    </xf>
    <xf numFmtId="0" fontId="5" fillId="36" borderId="15" xfId="0" applyFont="1" applyFill="1" applyBorder="1" applyAlignment="1">
      <alignment horizontal="center" vertical="center" wrapText="1"/>
    </xf>
    <xf numFmtId="0" fontId="7" fillId="36" borderId="15" xfId="0" applyFont="1" applyFill="1" applyBorder="1" applyAlignment="1">
      <alignment horizontal="center" vertical="center"/>
    </xf>
    <xf numFmtId="0" fontId="8" fillId="36" borderId="27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7" fillId="38" borderId="10" xfId="0" applyFont="1" applyFill="1" applyBorder="1" applyAlignment="1">
      <alignment horizontal="center" vertical="center"/>
    </xf>
    <xf numFmtId="0" fontId="7" fillId="36" borderId="10" xfId="0" applyFont="1" applyFill="1" applyBorder="1" applyAlignment="1">
      <alignment horizontal="center" vertical="center"/>
    </xf>
    <xf numFmtId="0" fontId="7" fillId="38" borderId="11" xfId="0" applyFont="1" applyFill="1" applyBorder="1" applyAlignment="1">
      <alignment horizontal="center" vertical="center"/>
    </xf>
    <xf numFmtId="0" fontId="7" fillId="36" borderId="11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0" fontId="4" fillId="37" borderId="28" xfId="0" applyFont="1" applyFill="1" applyBorder="1" applyAlignment="1">
      <alignment horizontal="center" vertical="center" wrapText="1"/>
    </xf>
    <xf numFmtId="0" fontId="4" fillId="37" borderId="15" xfId="0" applyFont="1" applyFill="1" applyBorder="1" applyAlignment="1">
      <alignment horizontal="center" vertical="center" wrapText="1"/>
    </xf>
    <xf numFmtId="0" fontId="5" fillId="37" borderId="29" xfId="0" applyFont="1" applyFill="1" applyBorder="1" applyAlignment="1">
      <alignment horizontal="center" vertical="center"/>
    </xf>
    <xf numFmtId="0" fontId="5" fillId="37" borderId="30" xfId="0" applyFont="1" applyFill="1" applyBorder="1" applyAlignment="1">
      <alignment horizontal="center" vertical="center"/>
    </xf>
    <xf numFmtId="0" fontId="5" fillId="37" borderId="26" xfId="0" applyFont="1" applyFill="1" applyBorder="1" applyAlignment="1">
      <alignment horizontal="center" vertical="center"/>
    </xf>
    <xf numFmtId="0" fontId="5" fillId="36" borderId="29" xfId="0" applyFont="1" applyFill="1" applyBorder="1" applyAlignment="1">
      <alignment horizontal="center" vertical="center"/>
    </xf>
    <xf numFmtId="0" fontId="5" fillId="36" borderId="30" xfId="0" applyFont="1" applyFill="1" applyBorder="1" applyAlignment="1">
      <alignment horizontal="center" vertical="center"/>
    </xf>
    <xf numFmtId="0" fontId="5" fillId="36" borderId="26" xfId="0" applyFont="1" applyFill="1" applyBorder="1" applyAlignment="1">
      <alignment horizontal="center" vertical="center"/>
    </xf>
    <xf numFmtId="0" fontId="5" fillId="37" borderId="31" xfId="0" applyFont="1" applyFill="1" applyBorder="1" applyAlignment="1">
      <alignment horizontal="center" vertical="center" wrapText="1"/>
    </xf>
    <xf numFmtId="0" fontId="5" fillId="37" borderId="18" xfId="0" applyFont="1" applyFill="1" applyBorder="1" applyAlignment="1">
      <alignment horizontal="center" vertical="center"/>
    </xf>
    <xf numFmtId="0" fontId="17" fillId="37" borderId="10" xfId="0" applyFont="1" applyFill="1" applyBorder="1" applyAlignment="1">
      <alignment horizontal="center" vertical="center"/>
    </xf>
    <xf numFmtId="0" fontId="17" fillId="37" borderId="11" xfId="0" applyFont="1" applyFill="1" applyBorder="1" applyAlignment="1">
      <alignment horizontal="center" vertical="center"/>
    </xf>
    <xf numFmtId="0" fontId="5" fillId="36" borderId="32" xfId="0" applyFont="1" applyFill="1" applyBorder="1" applyAlignment="1">
      <alignment horizontal="center" vertical="center" wrapText="1"/>
    </xf>
    <xf numFmtId="0" fontId="5" fillId="36" borderId="19" xfId="0" applyFont="1" applyFill="1" applyBorder="1" applyAlignment="1">
      <alignment horizontal="center" vertical="center"/>
    </xf>
    <xf numFmtId="0" fontId="17" fillId="36" borderId="15" xfId="0" applyFont="1" applyFill="1" applyBorder="1" applyAlignment="1">
      <alignment horizontal="center" vertical="center"/>
    </xf>
    <xf numFmtId="0" fontId="17" fillId="36" borderId="30" xfId="0" applyFont="1" applyFill="1" applyBorder="1" applyAlignment="1">
      <alignment horizontal="center" vertical="center"/>
    </xf>
    <xf numFmtId="0" fontId="17" fillId="36" borderId="33" xfId="0" applyFont="1" applyFill="1" applyBorder="1" applyAlignment="1">
      <alignment horizontal="center" vertical="center"/>
    </xf>
    <xf numFmtId="0" fontId="17" fillId="36" borderId="34" xfId="0" applyFont="1" applyFill="1" applyBorder="1" applyAlignment="1">
      <alignment horizontal="center" vertical="center"/>
    </xf>
    <xf numFmtId="0" fontId="5" fillId="37" borderId="32" xfId="0" applyFont="1" applyFill="1" applyBorder="1" applyAlignment="1">
      <alignment horizontal="center" vertical="center" wrapText="1"/>
    </xf>
    <xf numFmtId="0" fontId="5" fillId="37" borderId="19" xfId="0" applyFont="1" applyFill="1" applyBorder="1" applyAlignment="1">
      <alignment horizontal="center" vertical="center"/>
    </xf>
    <xf numFmtId="0" fontId="4" fillId="36" borderId="28" xfId="0" applyFont="1" applyFill="1" applyBorder="1" applyAlignment="1">
      <alignment horizontal="center" vertical="center" wrapText="1"/>
    </xf>
    <xf numFmtId="0" fontId="4" fillId="36" borderId="15" xfId="0" applyFont="1" applyFill="1" applyBorder="1" applyAlignment="1">
      <alignment horizontal="center" vertical="center" wrapText="1"/>
    </xf>
    <xf numFmtId="0" fontId="5" fillId="36" borderId="31" xfId="0" applyFont="1" applyFill="1" applyBorder="1" applyAlignment="1">
      <alignment horizontal="center" vertical="center" wrapText="1"/>
    </xf>
    <xf numFmtId="0" fontId="5" fillId="36" borderId="18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 wrapText="1"/>
    </xf>
    <xf numFmtId="0" fontId="6" fillId="34" borderId="35" xfId="0" applyFont="1" applyFill="1" applyBorder="1" applyAlignment="1">
      <alignment horizontal="center" vertical="center" wrapText="1"/>
    </xf>
    <xf numFmtId="0" fontId="8" fillId="0" borderId="0" xfId="0" applyNumberFormat="1" applyFont="1" applyAlignment="1">
      <alignment horizontal="left" vertical="center" wrapText="1"/>
    </xf>
    <xf numFmtId="0" fontId="8" fillId="0" borderId="0" xfId="0" applyNumberFormat="1" applyFont="1" applyAlignment="1">
      <alignment horizontal="left" vertical="center" wrapText="1"/>
    </xf>
    <xf numFmtId="0" fontId="11" fillId="0" borderId="10" xfId="0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 wrapText="1"/>
    </xf>
    <xf numFmtId="0" fontId="6" fillId="34" borderId="37" xfId="0" applyFont="1" applyFill="1" applyBorder="1" applyAlignment="1">
      <alignment horizontal="center" vertical="center" wrapText="1"/>
    </xf>
    <xf numFmtId="0" fontId="6" fillId="34" borderId="38" xfId="0" applyFont="1" applyFill="1" applyBorder="1" applyAlignment="1">
      <alignment horizontal="center" vertical="center" wrapText="1"/>
    </xf>
    <xf numFmtId="0" fontId="6" fillId="33" borderId="38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36" borderId="15" xfId="0" applyFont="1" applyFill="1" applyBorder="1" applyAlignment="1">
      <alignment horizontal="center" vertical="center" wrapText="1"/>
    </xf>
    <xf numFmtId="0" fontId="6" fillId="34" borderId="39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0" fillId="34" borderId="10" xfId="0" applyFill="1" applyBorder="1" applyAlignment="1">
      <alignment vertical="center"/>
    </xf>
    <xf numFmtId="0" fontId="0" fillId="34" borderId="35" xfId="0" applyFill="1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10" xfId="0" applyBorder="1" applyAlignment="1">
      <alignment vertical="center"/>
    </xf>
  </cellXfs>
  <cellStyles count="91">
    <cellStyle name="Normal" xfId="0"/>
    <cellStyle name="20% - 輔色1" xfId="15"/>
    <cellStyle name="20% - 輔色1 2" xfId="16"/>
    <cellStyle name="20% - 輔色2" xfId="17"/>
    <cellStyle name="20% - 輔色2 2" xfId="18"/>
    <cellStyle name="20% - 輔色3" xfId="19"/>
    <cellStyle name="20% - 輔色3 2" xfId="20"/>
    <cellStyle name="20% - 輔色4" xfId="21"/>
    <cellStyle name="20% - 輔色4 2" xfId="22"/>
    <cellStyle name="20% - 輔色5" xfId="23"/>
    <cellStyle name="20% - 輔色5 2" xfId="24"/>
    <cellStyle name="20% - 輔色6" xfId="25"/>
    <cellStyle name="20% - 輔色6 2" xfId="26"/>
    <cellStyle name="40% - 輔色1" xfId="27"/>
    <cellStyle name="40% - 輔色1 2" xfId="28"/>
    <cellStyle name="40% - 輔色2" xfId="29"/>
    <cellStyle name="40% - 輔色2 2" xfId="30"/>
    <cellStyle name="40% - 輔色3" xfId="31"/>
    <cellStyle name="40% - 輔色3 2" xfId="32"/>
    <cellStyle name="40% - 輔色4" xfId="33"/>
    <cellStyle name="40% - 輔色4 2" xfId="34"/>
    <cellStyle name="40% - 輔色5" xfId="35"/>
    <cellStyle name="40% - 輔色5 2" xfId="36"/>
    <cellStyle name="40% - 輔色6" xfId="37"/>
    <cellStyle name="40% - 輔色6 2" xfId="38"/>
    <cellStyle name="60% - 輔色1" xfId="39"/>
    <cellStyle name="60% - 輔色1 2" xfId="40"/>
    <cellStyle name="60% - 輔色2" xfId="41"/>
    <cellStyle name="60% - 輔色2 2" xfId="42"/>
    <cellStyle name="60% - 輔色3" xfId="43"/>
    <cellStyle name="60% - 輔色3 2" xfId="44"/>
    <cellStyle name="60% - 輔色4" xfId="45"/>
    <cellStyle name="60% - 輔色4 2" xfId="46"/>
    <cellStyle name="60% - 輔色5" xfId="47"/>
    <cellStyle name="60% - 輔色5 2" xfId="48"/>
    <cellStyle name="60% - 輔色6" xfId="49"/>
    <cellStyle name="60% - 輔色6 2" xfId="50"/>
    <cellStyle name="一般 2" xfId="51"/>
    <cellStyle name="Comma" xfId="52"/>
    <cellStyle name="Comma [0]" xfId="53"/>
    <cellStyle name="Followed Hyperlink" xfId="54"/>
    <cellStyle name="中等" xfId="55"/>
    <cellStyle name="中等 2" xfId="56"/>
    <cellStyle name="合計" xfId="57"/>
    <cellStyle name="合計 2" xfId="58"/>
    <cellStyle name="好" xfId="59"/>
    <cellStyle name="好 2" xfId="60"/>
    <cellStyle name="Percent" xfId="61"/>
    <cellStyle name="計算方式" xfId="62"/>
    <cellStyle name="計算方式 2" xfId="63"/>
    <cellStyle name="Currency" xfId="64"/>
    <cellStyle name="Currency [0]" xfId="65"/>
    <cellStyle name="連結的儲存格" xfId="66"/>
    <cellStyle name="連結的儲存格 2" xfId="67"/>
    <cellStyle name="備註" xfId="68"/>
    <cellStyle name="備註 2" xfId="69"/>
    <cellStyle name="Hyperlink" xfId="70"/>
    <cellStyle name="說明文字" xfId="71"/>
    <cellStyle name="說明文字 2" xfId="72"/>
    <cellStyle name="輔色1" xfId="73"/>
    <cellStyle name="輔色1 2" xfId="74"/>
    <cellStyle name="輔色2" xfId="75"/>
    <cellStyle name="輔色2 2" xfId="76"/>
    <cellStyle name="輔色3" xfId="77"/>
    <cellStyle name="輔色3 2" xfId="78"/>
    <cellStyle name="輔色4" xfId="79"/>
    <cellStyle name="輔色4 2" xfId="80"/>
    <cellStyle name="輔色5" xfId="81"/>
    <cellStyle name="輔色5 2" xfId="82"/>
    <cellStyle name="輔色6" xfId="83"/>
    <cellStyle name="輔色6 2" xfId="84"/>
    <cellStyle name="標題" xfId="85"/>
    <cellStyle name="標題 1" xfId="86"/>
    <cellStyle name="標題 1 2" xfId="87"/>
    <cellStyle name="標題 2" xfId="88"/>
    <cellStyle name="標題 2 2" xfId="89"/>
    <cellStyle name="標題 3" xfId="90"/>
    <cellStyle name="標題 3 2" xfId="91"/>
    <cellStyle name="標題 4" xfId="92"/>
    <cellStyle name="標題 4 2" xfId="93"/>
    <cellStyle name="標題 5" xfId="94"/>
    <cellStyle name="輸入" xfId="95"/>
    <cellStyle name="輸入 2" xfId="96"/>
    <cellStyle name="輸出" xfId="97"/>
    <cellStyle name="輸出 2" xfId="98"/>
    <cellStyle name="檢查儲存格" xfId="99"/>
    <cellStyle name="檢查儲存格 2" xfId="100"/>
    <cellStyle name="壞" xfId="101"/>
    <cellStyle name="壞 2" xfId="102"/>
    <cellStyle name="警告文字" xfId="103"/>
    <cellStyle name="警告文字 2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view="pageBreakPreview" zoomScale="115" zoomScaleSheetLayoutView="115" zoomScalePageLayoutView="0" workbookViewId="0" topLeftCell="A1">
      <selection activeCell="A1" sqref="A1:J1"/>
    </sheetView>
  </sheetViews>
  <sheetFormatPr defaultColWidth="9.00390625" defaultRowHeight="15.75"/>
  <cols>
    <col min="1" max="1" width="10.00390625" style="0" customWidth="1"/>
    <col min="9" max="9" width="10.375" style="0" customWidth="1"/>
  </cols>
  <sheetData>
    <row r="1" spans="1:10" ht="39" customHeight="1" thickBot="1">
      <c r="A1" s="87" t="s">
        <v>62</v>
      </c>
      <c r="B1" s="87"/>
      <c r="C1" s="87"/>
      <c r="D1" s="87"/>
      <c r="E1" s="87"/>
      <c r="F1" s="87"/>
      <c r="G1" s="87"/>
      <c r="H1" s="87"/>
      <c r="I1" s="88"/>
      <c r="J1" s="88"/>
    </row>
    <row r="2" spans="1:10" ht="24" customHeight="1">
      <c r="A2" s="77" t="s">
        <v>0</v>
      </c>
      <c r="B2" s="21" t="s">
        <v>1</v>
      </c>
      <c r="C2" s="79" t="s">
        <v>2</v>
      </c>
      <c r="D2" s="80"/>
      <c r="E2" s="80"/>
      <c r="F2" s="80"/>
      <c r="G2" s="80"/>
      <c r="H2" s="81"/>
      <c r="I2" s="85" t="s">
        <v>3</v>
      </c>
      <c r="J2" s="95" t="s">
        <v>33</v>
      </c>
    </row>
    <row r="3" spans="1:10" ht="33">
      <c r="A3" s="78"/>
      <c r="B3" s="22" t="s">
        <v>52</v>
      </c>
      <c r="C3" s="23" t="s">
        <v>4</v>
      </c>
      <c r="D3" s="24" t="s">
        <v>40</v>
      </c>
      <c r="E3" s="25" t="s">
        <v>5</v>
      </c>
      <c r="F3" s="24" t="s">
        <v>39</v>
      </c>
      <c r="G3" s="24" t="s">
        <v>46</v>
      </c>
      <c r="H3" s="66" t="s">
        <v>47</v>
      </c>
      <c r="I3" s="86"/>
      <c r="J3" s="96"/>
    </row>
    <row r="4" spans="1:10" ht="21" customHeight="1">
      <c r="A4" s="26" t="s">
        <v>6</v>
      </c>
      <c r="B4" s="27"/>
      <c r="C4" s="28">
        <f>'各系所科明細表'!W15</f>
        <v>154</v>
      </c>
      <c r="D4" s="54"/>
      <c r="E4" s="29"/>
      <c r="F4" s="29"/>
      <c r="G4" s="29"/>
      <c r="H4" s="67">
        <f>'各系所科明細表'!W64</f>
        <v>2</v>
      </c>
      <c r="I4" s="30">
        <f aca="true" t="shared" si="0" ref="I4:I14">SUM(B4:H4)</f>
        <v>156</v>
      </c>
      <c r="J4" s="31">
        <f>'各系所科明細表'!V15</f>
        <v>4</v>
      </c>
    </row>
    <row r="5" spans="1:10" ht="21" customHeight="1">
      <c r="A5" s="26" t="s">
        <v>7</v>
      </c>
      <c r="B5" s="27">
        <f>'各系所科明細表'!S9</f>
        <v>47</v>
      </c>
      <c r="C5" s="28">
        <f>'各系所科明細表'!W16</f>
        <v>405</v>
      </c>
      <c r="D5" s="54">
        <f>'各系所科明細表'!W32</f>
        <v>10</v>
      </c>
      <c r="E5" s="29">
        <f>'各系所科明細表'!O40</f>
        <v>98</v>
      </c>
      <c r="F5" s="29">
        <f>'各系所科明細表'!W48</f>
        <v>0</v>
      </c>
      <c r="G5" s="29"/>
      <c r="H5" s="67">
        <f>'各系所科明細表'!W65</f>
        <v>1</v>
      </c>
      <c r="I5" s="30">
        <f t="shared" si="0"/>
        <v>561</v>
      </c>
      <c r="J5" s="31">
        <f>'各系所科明細表'!R9+'各系所科明細表'!V16+'各系所科明細表'!V32+'各系所科明細表'!V48</f>
        <v>11</v>
      </c>
    </row>
    <row r="6" spans="1:10" ht="21" customHeight="1">
      <c r="A6" s="26" t="s">
        <v>8</v>
      </c>
      <c r="B6" s="27"/>
      <c r="C6" s="28">
        <f>'各系所科明細表'!W17</f>
        <v>343</v>
      </c>
      <c r="D6" s="54"/>
      <c r="E6" s="29">
        <f>'各系所科明細表'!O41</f>
        <v>1</v>
      </c>
      <c r="F6" s="29"/>
      <c r="G6" s="29"/>
      <c r="H6" s="67">
        <f>'各系所科明細表'!W66</f>
        <v>2</v>
      </c>
      <c r="I6" s="30">
        <f t="shared" si="0"/>
        <v>346</v>
      </c>
      <c r="J6" s="31">
        <f>'各系所科明細表'!V17</f>
        <v>7</v>
      </c>
    </row>
    <row r="7" spans="1:10" ht="21" customHeight="1">
      <c r="A7" s="26" t="s">
        <v>9</v>
      </c>
      <c r="B7" s="27"/>
      <c r="C7" s="28">
        <f>'各系所科明細表'!W18</f>
        <v>212</v>
      </c>
      <c r="D7" s="54"/>
      <c r="E7" s="29"/>
      <c r="F7" s="29"/>
      <c r="G7" s="29"/>
      <c r="H7" s="67">
        <f>'各系所科明細表'!W67</f>
        <v>12</v>
      </c>
      <c r="I7" s="30">
        <f t="shared" si="0"/>
        <v>224</v>
      </c>
      <c r="J7" s="31">
        <f>'各系所科明細表'!V18</f>
        <v>4</v>
      </c>
    </row>
    <row r="8" spans="1:10" ht="21" customHeight="1">
      <c r="A8" s="26" t="s">
        <v>10</v>
      </c>
      <c r="B8" s="27"/>
      <c r="C8" s="28">
        <f>'各系所科明細表'!W19</f>
        <v>213</v>
      </c>
      <c r="D8" s="54"/>
      <c r="E8" s="29"/>
      <c r="F8" s="29">
        <f>'各系所科明細表'!W49</f>
        <v>0</v>
      </c>
      <c r="G8" s="29"/>
      <c r="H8" s="67">
        <f>'各系所科明細表'!W68</f>
        <v>9</v>
      </c>
      <c r="I8" s="30">
        <f t="shared" si="0"/>
        <v>222</v>
      </c>
      <c r="J8" s="31">
        <f>'各系所科明細表'!V19+'各系所科明細表'!V49</f>
        <v>4</v>
      </c>
    </row>
    <row r="9" spans="1:10" ht="21" customHeight="1">
      <c r="A9" s="26" t="s">
        <v>11</v>
      </c>
      <c r="B9" s="27"/>
      <c r="C9" s="28">
        <f>'各系所科明細表'!W20</f>
        <v>135</v>
      </c>
      <c r="D9" s="54"/>
      <c r="E9" s="29"/>
      <c r="F9" s="29"/>
      <c r="G9" s="29"/>
      <c r="H9" s="67">
        <f>'各系所科明細表'!W69</f>
        <v>8</v>
      </c>
      <c r="I9" s="30">
        <f t="shared" si="0"/>
        <v>143</v>
      </c>
      <c r="J9" s="31">
        <f>'各系所科明細表'!V20</f>
        <v>4</v>
      </c>
    </row>
    <row r="10" spans="1:10" ht="21" customHeight="1">
      <c r="A10" s="26" t="s">
        <v>12</v>
      </c>
      <c r="B10" s="27"/>
      <c r="C10" s="28">
        <f>'各系所科明細表'!W21</f>
        <v>435</v>
      </c>
      <c r="D10" s="54">
        <f>'各系所科明細表'!W33</f>
        <v>99</v>
      </c>
      <c r="E10" s="29"/>
      <c r="F10" s="29">
        <f>'各系所科明細表'!W50</f>
        <v>3</v>
      </c>
      <c r="G10" s="29"/>
      <c r="H10" s="67">
        <f>'各系所科明細表'!W70</f>
        <v>4</v>
      </c>
      <c r="I10" s="30">
        <f t="shared" si="0"/>
        <v>541</v>
      </c>
      <c r="J10" s="31">
        <f>'各系所科明細表'!V21+'各系所科明細表'!V33+'各系所科明細表'!V50</f>
        <v>10</v>
      </c>
    </row>
    <row r="11" spans="1:10" ht="21" customHeight="1">
      <c r="A11" s="26" t="s">
        <v>13</v>
      </c>
      <c r="B11" s="27"/>
      <c r="C11" s="28">
        <f>'各系所科明細表'!W22</f>
        <v>294</v>
      </c>
      <c r="D11" s="54"/>
      <c r="E11" s="29"/>
      <c r="F11" s="29"/>
      <c r="G11" s="29"/>
      <c r="H11" s="67">
        <f>'各系所科明細表'!W71</f>
        <v>11</v>
      </c>
      <c r="I11" s="30">
        <f t="shared" si="0"/>
        <v>305</v>
      </c>
      <c r="J11" s="31">
        <f>'各系所科明細表'!V22</f>
        <v>5</v>
      </c>
    </row>
    <row r="12" spans="1:10" ht="21" customHeight="1">
      <c r="A12" s="26" t="s">
        <v>35</v>
      </c>
      <c r="B12" s="27"/>
      <c r="C12" s="28">
        <f>'各系所科明細表'!W23</f>
        <v>196</v>
      </c>
      <c r="D12" s="54"/>
      <c r="E12" s="29"/>
      <c r="F12" s="29"/>
      <c r="G12" s="29">
        <f>'各系所科明細表'!W57</f>
        <v>4</v>
      </c>
      <c r="H12" s="67"/>
      <c r="I12" s="30">
        <f t="shared" si="0"/>
        <v>200</v>
      </c>
      <c r="J12" s="31">
        <f>'各系所科明細表'!V23+'各系所科明細表'!V57</f>
        <v>4</v>
      </c>
    </row>
    <row r="13" spans="1:10" ht="21" customHeight="1">
      <c r="A13" s="26" t="s">
        <v>14</v>
      </c>
      <c r="B13" s="27"/>
      <c r="C13" s="28">
        <f>'各系所科明細表'!W24</f>
        <v>350</v>
      </c>
      <c r="D13" s="54"/>
      <c r="E13" s="29"/>
      <c r="F13" s="29"/>
      <c r="G13" s="29"/>
      <c r="H13" s="67">
        <f>'各系所科明細表'!W72</f>
        <v>3</v>
      </c>
      <c r="I13" s="30">
        <f t="shared" si="0"/>
        <v>353</v>
      </c>
      <c r="J13" s="31">
        <f>'各系所科明細表'!V24</f>
        <v>7</v>
      </c>
    </row>
    <row r="14" spans="1:10" ht="21" customHeight="1">
      <c r="A14" s="26" t="s">
        <v>15</v>
      </c>
      <c r="B14" s="27"/>
      <c r="C14" s="28">
        <f>'各系所科明細表'!W25</f>
        <v>1</v>
      </c>
      <c r="D14" s="54"/>
      <c r="E14" s="29"/>
      <c r="F14" s="29"/>
      <c r="G14" s="29"/>
      <c r="H14" s="67"/>
      <c r="I14" s="30">
        <f t="shared" si="0"/>
        <v>1</v>
      </c>
      <c r="J14" s="31">
        <f>'各系所科明細表'!V25</f>
        <v>0</v>
      </c>
    </row>
    <row r="15" spans="1:10" ht="21" customHeight="1" thickBot="1">
      <c r="A15" s="32" t="s">
        <v>16</v>
      </c>
      <c r="B15" s="33">
        <f aca="true" t="shared" si="1" ref="B15:J15">SUM(B4:B14)</f>
        <v>47</v>
      </c>
      <c r="C15" s="34">
        <f t="shared" si="1"/>
        <v>2738</v>
      </c>
      <c r="D15" s="55">
        <f t="shared" si="1"/>
        <v>109</v>
      </c>
      <c r="E15" s="35">
        <f t="shared" si="1"/>
        <v>99</v>
      </c>
      <c r="F15" s="35">
        <f t="shared" si="1"/>
        <v>3</v>
      </c>
      <c r="G15" s="35">
        <f t="shared" si="1"/>
        <v>4</v>
      </c>
      <c r="H15" s="36">
        <f t="shared" si="1"/>
        <v>52</v>
      </c>
      <c r="I15" s="34">
        <f t="shared" si="1"/>
        <v>3052</v>
      </c>
      <c r="J15" s="36">
        <f t="shared" si="1"/>
        <v>60</v>
      </c>
    </row>
    <row r="18" spans="1:10" ht="39" customHeight="1" thickBot="1">
      <c r="A18" s="91" t="s">
        <v>63</v>
      </c>
      <c r="B18" s="92"/>
      <c r="C18" s="92"/>
      <c r="D18" s="92"/>
      <c r="E18" s="92"/>
      <c r="F18" s="92"/>
      <c r="G18" s="92"/>
      <c r="H18" s="92"/>
      <c r="I18" s="93"/>
      <c r="J18" s="94"/>
    </row>
    <row r="19" spans="1:10" ht="24" customHeight="1">
      <c r="A19" s="97" t="s">
        <v>0</v>
      </c>
      <c r="B19" s="37" t="s">
        <v>1</v>
      </c>
      <c r="C19" s="82" t="s">
        <v>2</v>
      </c>
      <c r="D19" s="83"/>
      <c r="E19" s="83"/>
      <c r="F19" s="83"/>
      <c r="G19" s="83"/>
      <c r="H19" s="84"/>
      <c r="I19" s="99" t="s">
        <v>3</v>
      </c>
      <c r="J19" s="89" t="s">
        <v>33</v>
      </c>
    </row>
    <row r="20" spans="1:10" ht="33">
      <c r="A20" s="98"/>
      <c r="B20" s="38" t="s">
        <v>51</v>
      </c>
      <c r="C20" s="39" t="s">
        <v>41</v>
      </c>
      <c r="D20" s="58" t="s">
        <v>43</v>
      </c>
      <c r="E20" s="41" t="s">
        <v>42</v>
      </c>
      <c r="F20" s="40" t="s">
        <v>38</v>
      </c>
      <c r="G20" s="58" t="s">
        <v>46</v>
      </c>
      <c r="H20" s="68" t="s">
        <v>47</v>
      </c>
      <c r="I20" s="100"/>
      <c r="J20" s="90"/>
    </row>
    <row r="21" spans="1:10" ht="21" customHeight="1">
      <c r="A21" s="42" t="s">
        <v>6</v>
      </c>
      <c r="B21" s="43"/>
      <c r="C21" s="44">
        <f>'各系所科明細表'!X15</f>
        <v>131</v>
      </c>
      <c r="D21" s="56"/>
      <c r="E21" s="20"/>
      <c r="F21" s="63"/>
      <c r="G21" s="56"/>
      <c r="H21" s="69">
        <f>'各系所科明細表'!X64</f>
        <v>2</v>
      </c>
      <c r="I21" s="45">
        <f aca="true" t="shared" si="2" ref="I21:I31">SUM(B21:H21)</f>
        <v>133</v>
      </c>
      <c r="J21" s="46">
        <f aca="true" t="shared" si="3" ref="J21:J32">J4</f>
        <v>4</v>
      </c>
    </row>
    <row r="22" spans="1:10" ht="21" customHeight="1">
      <c r="A22" s="42" t="s">
        <v>7</v>
      </c>
      <c r="B22" s="43">
        <f>'各系所科明細表'!T9</f>
        <v>41</v>
      </c>
      <c r="C22" s="44">
        <f>'各系所科明細表'!X16</f>
        <v>352</v>
      </c>
      <c r="D22" s="56">
        <f>'各系所科明細表'!X32</f>
        <v>0</v>
      </c>
      <c r="E22" s="63">
        <f>'各系所科明細表'!P40</f>
        <v>98</v>
      </c>
      <c r="F22" s="63">
        <f>'各系所科明細表'!X48</f>
        <v>0</v>
      </c>
      <c r="G22" s="56"/>
      <c r="H22" s="69">
        <f>'各系所科明細表'!X65</f>
        <v>1</v>
      </c>
      <c r="I22" s="45">
        <f t="shared" si="2"/>
        <v>492</v>
      </c>
      <c r="J22" s="46">
        <f t="shared" si="3"/>
        <v>11</v>
      </c>
    </row>
    <row r="23" spans="1:10" ht="21" customHeight="1">
      <c r="A23" s="42" t="s">
        <v>8</v>
      </c>
      <c r="B23" s="43"/>
      <c r="C23" s="44">
        <f>'各系所科明細表'!X17</f>
        <v>310</v>
      </c>
      <c r="D23" s="56"/>
      <c r="E23" s="63">
        <f>'各系所科明細表'!P41</f>
        <v>0</v>
      </c>
      <c r="F23" s="63"/>
      <c r="G23" s="56"/>
      <c r="H23" s="69">
        <f>'各系所科明細表'!X66</f>
        <v>2</v>
      </c>
      <c r="I23" s="45">
        <f t="shared" si="2"/>
        <v>312</v>
      </c>
      <c r="J23" s="46">
        <f t="shared" si="3"/>
        <v>7</v>
      </c>
    </row>
    <row r="24" spans="1:10" ht="21" customHeight="1">
      <c r="A24" s="42" t="s">
        <v>9</v>
      </c>
      <c r="B24" s="43"/>
      <c r="C24" s="44">
        <f>'各系所科明細表'!X18</f>
        <v>188</v>
      </c>
      <c r="D24" s="56"/>
      <c r="E24" s="20"/>
      <c r="F24" s="63"/>
      <c r="G24" s="56"/>
      <c r="H24" s="69">
        <f>'各系所科明細表'!X67</f>
        <v>12</v>
      </c>
      <c r="I24" s="45">
        <f t="shared" si="2"/>
        <v>200</v>
      </c>
      <c r="J24" s="46">
        <f t="shared" si="3"/>
        <v>4</v>
      </c>
    </row>
    <row r="25" spans="1:10" ht="21" customHeight="1">
      <c r="A25" s="42" t="s">
        <v>10</v>
      </c>
      <c r="B25" s="43"/>
      <c r="C25" s="44">
        <f>'各系所科明細表'!X19</f>
        <v>196</v>
      </c>
      <c r="D25" s="56"/>
      <c r="E25" s="20"/>
      <c r="F25" s="63">
        <f>'各系所科明細表'!X49</f>
        <v>0</v>
      </c>
      <c r="G25" s="56"/>
      <c r="H25" s="69">
        <f>'各系所科明細表'!X68</f>
        <v>9</v>
      </c>
      <c r="I25" s="45">
        <f t="shared" si="2"/>
        <v>205</v>
      </c>
      <c r="J25" s="46">
        <f t="shared" si="3"/>
        <v>4</v>
      </c>
    </row>
    <row r="26" spans="1:10" ht="21" customHeight="1">
      <c r="A26" s="42" t="s">
        <v>11</v>
      </c>
      <c r="B26" s="43"/>
      <c r="C26" s="44">
        <f>'各系所科明細表'!X20</f>
        <v>119</v>
      </c>
      <c r="D26" s="56"/>
      <c r="E26" s="20"/>
      <c r="F26" s="63"/>
      <c r="G26" s="56"/>
      <c r="H26" s="69">
        <f>'各系所科明細表'!X69</f>
        <v>8</v>
      </c>
      <c r="I26" s="45">
        <f t="shared" si="2"/>
        <v>127</v>
      </c>
      <c r="J26" s="46">
        <f t="shared" si="3"/>
        <v>4</v>
      </c>
    </row>
    <row r="27" spans="1:10" ht="21" customHeight="1">
      <c r="A27" s="42" t="s">
        <v>12</v>
      </c>
      <c r="B27" s="43"/>
      <c r="C27" s="44">
        <f>'各系所科明細表'!X21</f>
        <v>397</v>
      </c>
      <c r="D27" s="56">
        <f>'各系所科明細表'!X33</f>
        <v>88</v>
      </c>
      <c r="E27" s="20"/>
      <c r="F27" s="63">
        <f>'各系所科明細表'!X50</f>
        <v>0</v>
      </c>
      <c r="G27" s="56"/>
      <c r="H27" s="69">
        <f>'各系所科明細表'!X70</f>
        <v>4</v>
      </c>
      <c r="I27" s="45">
        <f t="shared" si="2"/>
        <v>489</v>
      </c>
      <c r="J27" s="46">
        <f t="shared" si="3"/>
        <v>10</v>
      </c>
    </row>
    <row r="28" spans="1:10" ht="21" customHeight="1">
      <c r="A28" s="42" t="s">
        <v>13</v>
      </c>
      <c r="B28" s="43"/>
      <c r="C28" s="44">
        <f>'各系所科明細表'!X22</f>
        <v>260</v>
      </c>
      <c r="D28" s="56"/>
      <c r="E28" s="20"/>
      <c r="F28" s="63"/>
      <c r="G28" s="56"/>
      <c r="H28" s="69">
        <f>'各系所科明細表'!X71</f>
        <v>11</v>
      </c>
      <c r="I28" s="45">
        <f t="shared" si="2"/>
        <v>271</v>
      </c>
      <c r="J28" s="46">
        <f t="shared" si="3"/>
        <v>5</v>
      </c>
    </row>
    <row r="29" spans="1:10" ht="21" customHeight="1">
      <c r="A29" s="42" t="s">
        <v>35</v>
      </c>
      <c r="B29" s="43"/>
      <c r="C29" s="44">
        <f>'各系所科明細表'!X23</f>
        <v>180</v>
      </c>
      <c r="D29" s="56"/>
      <c r="E29" s="20"/>
      <c r="F29" s="63"/>
      <c r="G29" s="56">
        <f>'各系所科明細表'!X57</f>
        <v>0</v>
      </c>
      <c r="H29" s="69"/>
      <c r="I29" s="45">
        <f t="shared" si="2"/>
        <v>180</v>
      </c>
      <c r="J29" s="46">
        <f t="shared" si="3"/>
        <v>4</v>
      </c>
    </row>
    <row r="30" spans="1:10" ht="21" customHeight="1">
      <c r="A30" s="42" t="s">
        <v>14</v>
      </c>
      <c r="B30" s="43"/>
      <c r="C30" s="44">
        <f>'各系所科明細表'!X24</f>
        <v>322</v>
      </c>
      <c r="D30" s="56"/>
      <c r="E30" s="20"/>
      <c r="F30" s="63"/>
      <c r="G30" s="56"/>
      <c r="H30" s="69">
        <f>'各系所科明細表'!X72</f>
        <v>3</v>
      </c>
      <c r="I30" s="45">
        <f t="shared" si="2"/>
        <v>325</v>
      </c>
      <c r="J30" s="46">
        <f t="shared" si="3"/>
        <v>7</v>
      </c>
    </row>
    <row r="31" spans="1:10" ht="21" customHeight="1">
      <c r="A31" s="42" t="s">
        <v>15</v>
      </c>
      <c r="B31" s="43"/>
      <c r="C31" s="44">
        <f>'各系所科明細表'!X25</f>
        <v>0</v>
      </c>
      <c r="D31" s="56"/>
      <c r="E31" s="20"/>
      <c r="F31" s="63"/>
      <c r="G31" s="56"/>
      <c r="H31" s="69"/>
      <c r="I31" s="45">
        <f t="shared" si="2"/>
        <v>0</v>
      </c>
      <c r="J31" s="46">
        <f t="shared" si="3"/>
        <v>0</v>
      </c>
    </row>
    <row r="32" spans="1:10" ht="21" customHeight="1" thickBot="1">
      <c r="A32" s="47" t="s">
        <v>16</v>
      </c>
      <c r="B32" s="48">
        <f aca="true" t="shared" si="4" ref="B32:I32">SUM(B21:B31)</f>
        <v>41</v>
      </c>
      <c r="C32" s="49">
        <f t="shared" si="4"/>
        <v>2455</v>
      </c>
      <c r="D32" s="57">
        <f t="shared" si="4"/>
        <v>88</v>
      </c>
      <c r="E32" s="50">
        <f t="shared" si="4"/>
        <v>98</v>
      </c>
      <c r="F32" s="50">
        <f t="shared" si="4"/>
        <v>0</v>
      </c>
      <c r="G32" s="57">
        <f t="shared" si="4"/>
        <v>0</v>
      </c>
      <c r="H32" s="70">
        <f t="shared" si="4"/>
        <v>52</v>
      </c>
      <c r="I32" s="49">
        <f t="shared" si="4"/>
        <v>2734</v>
      </c>
      <c r="J32" s="51">
        <f t="shared" si="3"/>
        <v>60</v>
      </c>
    </row>
  </sheetData>
  <sheetProtection/>
  <mergeCells count="10">
    <mergeCell ref="A2:A3"/>
    <mergeCell ref="C2:H2"/>
    <mergeCell ref="C19:H19"/>
    <mergeCell ref="I2:I3"/>
    <mergeCell ref="A1:J1"/>
    <mergeCell ref="J19:J20"/>
    <mergeCell ref="A18:J18"/>
    <mergeCell ref="J2:J3"/>
    <mergeCell ref="A19:A20"/>
    <mergeCell ref="I19:I20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rowBreaks count="1" manualBreakCount="1">
    <brk id="17" max="12" man="1"/>
  </rowBreaks>
  <ignoredErrors>
    <ignoredError sqref="I32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73"/>
  <sheetViews>
    <sheetView tabSelected="1" view="pageBreakPreview" zoomScaleSheetLayoutView="100" zoomScalePageLayoutView="0" workbookViewId="0" topLeftCell="A1">
      <selection activeCell="A1" sqref="A1:X1"/>
    </sheetView>
  </sheetViews>
  <sheetFormatPr defaultColWidth="9.00390625" defaultRowHeight="15.75"/>
  <cols>
    <col min="1" max="1" width="8.00390625" style="0" customWidth="1"/>
    <col min="2" max="2" width="11.00390625" style="0" customWidth="1"/>
    <col min="3" max="27" width="6.625" style="0" customWidth="1"/>
  </cols>
  <sheetData>
    <row r="1" spans="1:26" ht="36.75" customHeight="1">
      <c r="A1" s="103" t="s">
        <v>64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5"/>
      <c r="Z1" s="15"/>
    </row>
    <row r="2" spans="5:11" ht="20.25" customHeight="1">
      <c r="E2" s="124" t="s">
        <v>56</v>
      </c>
      <c r="F2" s="124"/>
      <c r="G2" s="124"/>
      <c r="H2" s="124"/>
      <c r="I2" s="124"/>
      <c r="J2" s="124"/>
      <c r="K2" s="124"/>
    </row>
    <row r="3" spans="1:20" ht="19.5" customHeight="1">
      <c r="A3" s="2" t="s">
        <v>61</v>
      </c>
      <c r="T3" s="101" t="s">
        <v>32</v>
      </c>
    </row>
    <row r="4" ht="16.5">
      <c r="T4" s="102"/>
    </row>
    <row r="5" spans="2:20" ht="16.5" customHeight="1">
      <c r="B5" s="108" t="s">
        <v>26</v>
      </c>
      <c r="C5" s="108" t="s">
        <v>17</v>
      </c>
      <c r="D5" s="108"/>
      <c r="E5" s="109" t="s">
        <v>18</v>
      </c>
      <c r="F5" s="106" t="s">
        <v>19</v>
      </c>
      <c r="G5" s="108" t="s">
        <v>20</v>
      </c>
      <c r="H5" s="108"/>
      <c r="I5" s="109" t="s">
        <v>18</v>
      </c>
      <c r="J5" s="106" t="s">
        <v>19</v>
      </c>
      <c r="K5" s="108" t="s">
        <v>25</v>
      </c>
      <c r="L5" s="108"/>
      <c r="M5" s="109" t="s">
        <v>21</v>
      </c>
      <c r="N5" s="106" t="s">
        <v>19</v>
      </c>
      <c r="O5" s="105" t="s">
        <v>29</v>
      </c>
      <c r="P5" s="105"/>
      <c r="Q5" s="101" t="s">
        <v>21</v>
      </c>
      <c r="R5" s="107" t="s">
        <v>24</v>
      </c>
      <c r="S5" s="101" t="s">
        <v>30</v>
      </c>
      <c r="T5" s="102" t="s">
        <v>30</v>
      </c>
    </row>
    <row r="6" spans="2:20" ht="16.5">
      <c r="B6" s="108"/>
      <c r="C6" s="1" t="s">
        <v>22</v>
      </c>
      <c r="D6" s="1" t="s">
        <v>23</v>
      </c>
      <c r="E6" s="109"/>
      <c r="F6" s="106"/>
      <c r="G6" s="1" t="s">
        <v>22</v>
      </c>
      <c r="H6" s="1" t="s">
        <v>23</v>
      </c>
      <c r="I6" s="109"/>
      <c r="J6" s="106"/>
      <c r="K6" s="1" t="s">
        <v>22</v>
      </c>
      <c r="L6" s="1" t="s">
        <v>23</v>
      </c>
      <c r="M6" s="109"/>
      <c r="N6" s="106"/>
      <c r="O6" s="4" t="s">
        <v>22</v>
      </c>
      <c r="P6" s="4" t="s">
        <v>23</v>
      </c>
      <c r="Q6" s="119"/>
      <c r="R6" s="120"/>
      <c r="S6" s="119"/>
      <c r="T6" s="119"/>
    </row>
    <row r="7" spans="2:20" ht="84" customHeight="1">
      <c r="B7" s="61" t="s">
        <v>45</v>
      </c>
      <c r="C7" s="17">
        <v>7</v>
      </c>
      <c r="D7" s="17">
        <v>13</v>
      </c>
      <c r="E7" s="73">
        <f>SUM(C7:D7)</f>
        <v>20</v>
      </c>
      <c r="F7" s="72">
        <v>1</v>
      </c>
      <c r="G7" s="9">
        <v>4</v>
      </c>
      <c r="H7" s="9">
        <v>13</v>
      </c>
      <c r="I7" s="73">
        <f>SUM(G7:H7)</f>
        <v>17</v>
      </c>
      <c r="J7" s="72">
        <v>1</v>
      </c>
      <c r="K7" s="9">
        <v>1</v>
      </c>
      <c r="L7" s="9">
        <v>3</v>
      </c>
      <c r="M7" s="73">
        <f>SUM(K7:L7)</f>
        <v>4</v>
      </c>
      <c r="N7" s="72">
        <v>1</v>
      </c>
      <c r="O7" s="9">
        <v>2</v>
      </c>
      <c r="P7" s="9">
        <v>4</v>
      </c>
      <c r="Q7" s="73">
        <f>SUM(O7:P7)</f>
        <v>6</v>
      </c>
      <c r="R7" s="74">
        <f>F7+J7+N7</f>
        <v>3</v>
      </c>
      <c r="S7" s="75">
        <f>E7+I7+M7+Q7</f>
        <v>47</v>
      </c>
      <c r="T7" s="65">
        <f>E7+I7+M7</f>
        <v>41</v>
      </c>
    </row>
    <row r="8" spans="2:20" ht="99" customHeight="1">
      <c r="B8" s="61" t="s">
        <v>44</v>
      </c>
      <c r="C8" s="17"/>
      <c r="D8" s="17"/>
      <c r="E8" s="60"/>
      <c r="F8" s="59"/>
      <c r="G8" s="9"/>
      <c r="H8" s="9"/>
      <c r="I8" s="60"/>
      <c r="J8" s="59"/>
      <c r="K8" s="9"/>
      <c r="L8" s="9"/>
      <c r="M8" s="73"/>
      <c r="N8" s="72"/>
      <c r="O8" s="9">
        <v>0</v>
      </c>
      <c r="P8" s="9">
        <v>0</v>
      </c>
      <c r="Q8" s="73">
        <f>SUM(O8:P8)</f>
        <v>0</v>
      </c>
      <c r="R8" s="59">
        <f>F8+J8+N8</f>
        <v>0</v>
      </c>
      <c r="S8" s="60">
        <f>E8+I8+M8+Q8</f>
        <v>0</v>
      </c>
      <c r="T8" s="65">
        <f>E8+I8+M8</f>
        <v>0</v>
      </c>
    </row>
    <row r="9" spans="2:20" s="52" customFormat="1" ht="33.75" customHeight="1">
      <c r="B9" s="71"/>
      <c r="C9" s="62">
        <f aca="true" t="shared" si="0" ref="C9:T9">SUM(C7:C8)</f>
        <v>7</v>
      </c>
      <c r="D9" s="62">
        <f t="shared" si="0"/>
        <v>13</v>
      </c>
      <c r="E9" s="62">
        <f t="shared" si="0"/>
        <v>20</v>
      </c>
      <c r="F9" s="62">
        <f t="shared" si="0"/>
        <v>1</v>
      </c>
      <c r="G9" s="62">
        <f t="shared" si="0"/>
        <v>4</v>
      </c>
      <c r="H9" s="62">
        <f t="shared" si="0"/>
        <v>13</v>
      </c>
      <c r="I9" s="62">
        <f t="shared" si="0"/>
        <v>17</v>
      </c>
      <c r="J9" s="62">
        <f t="shared" si="0"/>
        <v>1</v>
      </c>
      <c r="K9" s="62">
        <f t="shared" si="0"/>
        <v>1</v>
      </c>
      <c r="L9" s="62">
        <f t="shared" si="0"/>
        <v>3</v>
      </c>
      <c r="M9" s="62">
        <f t="shared" si="0"/>
        <v>4</v>
      </c>
      <c r="N9" s="62">
        <f t="shared" si="0"/>
        <v>1</v>
      </c>
      <c r="O9" s="62">
        <f t="shared" si="0"/>
        <v>2</v>
      </c>
      <c r="P9" s="62">
        <f t="shared" si="0"/>
        <v>4</v>
      </c>
      <c r="Q9" s="62">
        <f t="shared" si="0"/>
        <v>6</v>
      </c>
      <c r="R9" s="64">
        <f t="shared" si="0"/>
        <v>3</v>
      </c>
      <c r="S9" s="64">
        <f t="shared" si="0"/>
        <v>47</v>
      </c>
      <c r="T9" s="62">
        <f t="shared" si="0"/>
        <v>41</v>
      </c>
    </row>
    <row r="11" spans="1:24" ht="19.5" customHeight="1">
      <c r="A11" s="2" t="s">
        <v>57</v>
      </c>
      <c r="X11" s="101" t="s">
        <v>32</v>
      </c>
    </row>
    <row r="12" ht="16.5">
      <c r="X12" s="126"/>
    </row>
    <row r="13" spans="2:24" ht="16.5" customHeight="1">
      <c r="B13" s="108" t="s">
        <v>27</v>
      </c>
      <c r="C13" s="108" t="s">
        <v>17</v>
      </c>
      <c r="D13" s="108"/>
      <c r="E13" s="109" t="s">
        <v>18</v>
      </c>
      <c r="F13" s="106" t="s">
        <v>19</v>
      </c>
      <c r="G13" s="108" t="s">
        <v>20</v>
      </c>
      <c r="H13" s="108"/>
      <c r="I13" s="109" t="s">
        <v>18</v>
      </c>
      <c r="J13" s="106" t="s">
        <v>19</v>
      </c>
      <c r="K13" s="108" t="s">
        <v>25</v>
      </c>
      <c r="L13" s="108"/>
      <c r="M13" s="109" t="s">
        <v>21</v>
      </c>
      <c r="N13" s="106" t="s">
        <v>19</v>
      </c>
      <c r="O13" s="108" t="s">
        <v>28</v>
      </c>
      <c r="P13" s="108"/>
      <c r="Q13" s="101" t="s">
        <v>21</v>
      </c>
      <c r="R13" s="106" t="s">
        <v>19</v>
      </c>
      <c r="S13" s="105" t="s">
        <v>29</v>
      </c>
      <c r="T13" s="105"/>
      <c r="U13" s="109" t="s">
        <v>21</v>
      </c>
      <c r="V13" s="106" t="s">
        <v>24</v>
      </c>
      <c r="W13" s="122" t="s">
        <v>30</v>
      </c>
      <c r="X13" s="119" t="s">
        <v>30</v>
      </c>
    </row>
    <row r="14" spans="2:24" ht="16.5">
      <c r="B14" s="110"/>
      <c r="C14" s="3" t="s">
        <v>22</v>
      </c>
      <c r="D14" s="3" t="s">
        <v>23</v>
      </c>
      <c r="E14" s="101"/>
      <c r="F14" s="107"/>
      <c r="G14" s="3" t="s">
        <v>22</v>
      </c>
      <c r="H14" s="3" t="s">
        <v>23</v>
      </c>
      <c r="I14" s="101"/>
      <c r="J14" s="107"/>
      <c r="K14" s="3" t="s">
        <v>22</v>
      </c>
      <c r="L14" s="3" t="s">
        <v>23</v>
      </c>
      <c r="M14" s="101"/>
      <c r="N14" s="107"/>
      <c r="O14" s="3" t="s">
        <v>22</v>
      </c>
      <c r="P14" s="3" t="s">
        <v>23</v>
      </c>
      <c r="Q14" s="118"/>
      <c r="R14" s="107"/>
      <c r="S14" s="4" t="s">
        <v>22</v>
      </c>
      <c r="T14" s="4" t="s">
        <v>23</v>
      </c>
      <c r="U14" s="101"/>
      <c r="V14" s="107"/>
      <c r="W14" s="123"/>
      <c r="X14" s="125"/>
    </row>
    <row r="15" spans="2:24" ht="16.5">
      <c r="B15" s="5" t="s">
        <v>6</v>
      </c>
      <c r="C15" s="8">
        <v>8</v>
      </c>
      <c r="D15" s="8">
        <v>11</v>
      </c>
      <c r="E15" s="13">
        <f aca="true" t="shared" si="1" ref="E15:E20">SUM(C15:D15)</f>
        <v>19</v>
      </c>
      <c r="F15" s="10">
        <v>1</v>
      </c>
      <c r="G15" s="8">
        <v>10</v>
      </c>
      <c r="H15" s="8">
        <v>19</v>
      </c>
      <c r="I15" s="13">
        <f aca="true" t="shared" si="2" ref="I15:I20">SUM(G15:H15)</f>
        <v>29</v>
      </c>
      <c r="J15" s="10">
        <v>1</v>
      </c>
      <c r="K15" s="8">
        <v>16</v>
      </c>
      <c r="L15" s="8">
        <v>18</v>
      </c>
      <c r="M15" s="13">
        <f>SUM(K15:L15)</f>
        <v>34</v>
      </c>
      <c r="N15" s="10">
        <v>1</v>
      </c>
      <c r="O15" s="8">
        <v>19</v>
      </c>
      <c r="P15" s="8">
        <v>30</v>
      </c>
      <c r="Q15" s="13">
        <f>SUM(O15:P15)</f>
        <v>49</v>
      </c>
      <c r="R15" s="10">
        <v>1</v>
      </c>
      <c r="S15" s="8">
        <v>9</v>
      </c>
      <c r="T15" s="8">
        <v>14</v>
      </c>
      <c r="U15" s="13">
        <f aca="true" t="shared" si="3" ref="U15:U25">SUM(S15:T15)</f>
        <v>23</v>
      </c>
      <c r="V15" s="10">
        <f aca="true" t="shared" si="4" ref="V15:V25">F15+J15+N15+R15</f>
        <v>4</v>
      </c>
      <c r="W15" s="14">
        <f aca="true" t="shared" si="5" ref="W15:W25">E15+I15+M15+Q15+U15</f>
        <v>154</v>
      </c>
      <c r="X15" s="9">
        <f>E15+I15+M15+Q15</f>
        <v>131</v>
      </c>
    </row>
    <row r="16" spans="2:24" ht="16.5">
      <c r="B16" s="5" t="s">
        <v>7</v>
      </c>
      <c r="C16" s="8">
        <v>47</v>
      </c>
      <c r="D16" s="8">
        <v>33</v>
      </c>
      <c r="E16" s="13">
        <f t="shared" si="1"/>
        <v>80</v>
      </c>
      <c r="F16" s="10">
        <v>2</v>
      </c>
      <c r="G16" s="8">
        <v>31</v>
      </c>
      <c r="H16" s="8">
        <v>56</v>
      </c>
      <c r="I16" s="13">
        <f t="shared" si="2"/>
        <v>87</v>
      </c>
      <c r="J16" s="10">
        <v>2</v>
      </c>
      <c r="K16" s="8">
        <v>40</v>
      </c>
      <c r="L16" s="8">
        <v>51</v>
      </c>
      <c r="M16" s="13">
        <f aca="true" t="shared" si="6" ref="M16:M24">SUM(K16:L16)</f>
        <v>91</v>
      </c>
      <c r="N16" s="10">
        <v>2</v>
      </c>
      <c r="O16" s="8">
        <v>33</v>
      </c>
      <c r="P16" s="8">
        <v>61</v>
      </c>
      <c r="Q16" s="13">
        <f aca="true" t="shared" si="7" ref="Q16:Q22">SUM(O16:P16)</f>
        <v>94</v>
      </c>
      <c r="R16" s="10">
        <v>2</v>
      </c>
      <c r="S16" s="8">
        <v>27</v>
      </c>
      <c r="T16" s="8">
        <v>26</v>
      </c>
      <c r="U16" s="13">
        <f t="shared" si="3"/>
        <v>53</v>
      </c>
      <c r="V16" s="10">
        <f t="shared" si="4"/>
        <v>8</v>
      </c>
      <c r="W16" s="14">
        <f t="shared" si="5"/>
        <v>405</v>
      </c>
      <c r="X16" s="9">
        <f aca="true" t="shared" si="8" ref="X16:X24">E16+I16+M16+Q16</f>
        <v>352</v>
      </c>
    </row>
    <row r="17" spans="2:24" ht="16.5">
      <c r="B17" s="5" t="s">
        <v>8</v>
      </c>
      <c r="C17" s="8">
        <v>41</v>
      </c>
      <c r="D17" s="8">
        <v>25</v>
      </c>
      <c r="E17" s="13">
        <f t="shared" si="1"/>
        <v>66</v>
      </c>
      <c r="F17" s="10">
        <v>1</v>
      </c>
      <c r="G17" s="8">
        <v>30</v>
      </c>
      <c r="H17" s="8">
        <v>38</v>
      </c>
      <c r="I17" s="13">
        <f t="shared" si="2"/>
        <v>68</v>
      </c>
      <c r="J17" s="10">
        <v>2</v>
      </c>
      <c r="K17" s="8">
        <v>36</v>
      </c>
      <c r="L17" s="8">
        <v>53</v>
      </c>
      <c r="M17" s="13">
        <f t="shared" si="6"/>
        <v>89</v>
      </c>
      <c r="N17" s="10">
        <v>2</v>
      </c>
      <c r="O17" s="8">
        <v>33</v>
      </c>
      <c r="P17" s="8">
        <v>54</v>
      </c>
      <c r="Q17" s="13">
        <f t="shared" si="7"/>
        <v>87</v>
      </c>
      <c r="R17" s="10">
        <v>2</v>
      </c>
      <c r="S17" s="8">
        <v>21</v>
      </c>
      <c r="T17" s="8">
        <v>12</v>
      </c>
      <c r="U17" s="13">
        <f t="shared" si="3"/>
        <v>33</v>
      </c>
      <c r="V17" s="10">
        <f t="shared" si="4"/>
        <v>7</v>
      </c>
      <c r="W17" s="14">
        <f t="shared" si="5"/>
        <v>343</v>
      </c>
      <c r="X17" s="9">
        <f t="shared" si="8"/>
        <v>310</v>
      </c>
    </row>
    <row r="18" spans="2:24" ht="16.5">
      <c r="B18" s="5" t="s">
        <v>9</v>
      </c>
      <c r="C18" s="8">
        <v>22</v>
      </c>
      <c r="D18" s="8">
        <v>29</v>
      </c>
      <c r="E18" s="13">
        <f t="shared" si="1"/>
        <v>51</v>
      </c>
      <c r="F18" s="10">
        <v>1</v>
      </c>
      <c r="G18" s="8">
        <v>17</v>
      </c>
      <c r="H18" s="8">
        <v>30</v>
      </c>
      <c r="I18" s="13">
        <f t="shared" si="2"/>
        <v>47</v>
      </c>
      <c r="J18" s="10">
        <v>1</v>
      </c>
      <c r="K18" s="8">
        <v>12</v>
      </c>
      <c r="L18" s="8">
        <v>32</v>
      </c>
      <c r="M18" s="13">
        <f t="shared" si="6"/>
        <v>44</v>
      </c>
      <c r="N18" s="10">
        <v>1</v>
      </c>
      <c r="O18" s="8">
        <v>18</v>
      </c>
      <c r="P18" s="8">
        <v>28</v>
      </c>
      <c r="Q18" s="13">
        <f t="shared" si="7"/>
        <v>46</v>
      </c>
      <c r="R18" s="10">
        <v>1</v>
      </c>
      <c r="S18" s="8">
        <v>10</v>
      </c>
      <c r="T18" s="8">
        <v>14</v>
      </c>
      <c r="U18" s="13">
        <f t="shared" si="3"/>
        <v>24</v>
      </c>
      <c r="V18" s="10">
        <f t="shared" si="4"/>
        <v>4</v>
      </c>
      <c r="W18" s="14">
        <f t="shared" si="5"/>
        <v>212</v>
      </c>
      <c r="X18" s="9">
        <f t="shared" si="8"/>
        <v>188</v>
      </c>
    </row>
    <row r="19" spans="2:24" ht="16.5">
      <c r="B19" s="5" t="s">
        <v>10</v>
      </c>
      <c r="C19" s="8">
        <v>30</v>
      </c>
      <c r="D19" s="8">
        <v>14</v>
      </c>
      <c r="E19" s="13">
        <f t="shared" si="1"/>
        <v>44</v>
      </c>
      <c r="F19" s="10">
        <v>1</v>
      </c>
      <c r="G19" s="76">
        <v>34</v>
      </c>
      <c r="H19" s="8">
        <v>16</v>
      </c>
      <c r="I19" s="13">
        <f t="shared" si="2"/>
        <v>50</v>
      </c>
      <c r="J19" s="10">
        <v>1</v>
      </c>
      <c r="K19" s="8">
        <v>37</v>
      </c>
      <c r="L19" s="8">
        <v>14</v>
      </c>
      <c r="M19" s="13">
        <f t="shared" si="6"/>
        <v>51</v>
      </c>
      <c r="N19" s="10">
        <v>1</v>
      </c>
      <c r="O19" s="8">
        <v>36</v>
      </c>
      <c r="P19" s="8">
        <v>15</v>
      </c>
      <c r="Q19" s="13">
        <f t="shared" si="7"/>
        <v>51</v>
      </c>
      <c r="R19" s="10">
        <v>1</v>
      </c>
      <c r="S19" s="8">
        <v>13</v>
      </c>
      <c r="T19" s="8">
        <v>4</v>
      </c>
      <c r="U19" s="13">
        <f t="shared" si="3"/>
        <v>17</v>
      </c>
      <c r="V19" s="10">
        <f t="shared" si="4"/>
        <v>4</v>
      </c>
      <c r="W19" s="14">
        <f t="shared" si="5"/>
        <v>213</v>
      </c>
      <c r="X19" s="9">
        <f t="shared" si="8"/>
        <v>196</v>
      </c>
    </row>
    <row r="20" spans="2:24" ht="16.5">
      <c r="B20" s="5" t="s">
        <v>11</v>
      </c>
      <c r="C20" s="8">
        <v>5</v>
      </c>
      <c r="D20" s="8">
        <v>18</v>
      </c>
      <c r="E20" s="13">
        <f t="shared" si="1"/>
        <v>23</v>
      </c>
      <c r="F20" s="10">
        <v>1</v>
      </c>
      <c r="G20" s="8">
        <v>7</v>
      </c>
      <c r="H20" s="8">
        <v>21</v>
      </c>
      <c r="I20" s="13">
        <f t="shared" si="2"/>
        <v>28</v>
      </c>
      <c r="J20" s="10">
        <v>1</v>
      </c>
      <c r="K20" s="8">
        <v>9</v>
      </c>
      <c r="L20" s="8">
        <v>24</v>
      </c>
      <c r="M20" s="13">
        <f t="shared" si="6"/>
        <v>33</v>
      </c>
      <c r="N20" s="10">
        <v>1</v>
      </c>
      <c r="O20" s="8">
        <v>12</v>
      </c>
      <c r="P20" s="8">
        <v>23</v>
      </c>
      <c r="Q20" s="13">
        <f t="shared" si="7"/>
        <v>35</v>
      </c>
      <c r="R20" s="10">
        <v>1</v>
      </c>
      <c r="S20" s="8">
        <v>6</v>
      </c>
      <c r="T20" s="8">
        <v>10</v>
      </c>
      <c r="U20" s="13">
        <f t="shared" si="3"/>
        <v>16</v>
      </c>
      <c r="V20" s="10">
        <f t="shared" si="4"/>
        <v>4</v>
      </c>
      <c r="W20" s="14">
        <f t="shared" si="5"/>
        <v>135</v>
      </c>
      <c r="X20" s="9">
        <f t="shared" si="8"/>
        <v>119</v>
      </c>
    </row>
    <row r="21" spans="2:24" ht="16.5">
      <c r="B21" s="5" t="s">
        <v>12</v>
      </c>
      <c r="C21" s="8">
        <v>32</v>
      </c>
      <c r="D21" s="8">
        <v>48</v>
      </c>
      <c r="E21" s="13">
        <f>SUM(C21:D21)</f>
        <v>80</v>
      </c>
      <c r="F21" s="10">
        <v>1</v>
      </c>
      <c r="G21" s="8">
        <v>47</v>
      </c>
      <c r="H21" s="8">
        <v>61</v>
      </c>
      <c r="I21" s="13">
        <f>SUM(G21:H21)</f>
        <v>108</v>
      </c>
      <c r="J21" s="10">
        <v>2</v>
      </c>
      <c r="K21" s="8">
        <v>30</v>
      </c>
      <c r="L21" s="8">
        <v>66</v>
      </c>
      <c r="M21" s="13">
        <f t="shared" si="6"/>
        <v>96</v>
      </c>
      <c r="N21" s="10">
        <v>2</v>
      </c>
      <c r="O21" s="8">
        <v>46</v>
      </c>
      <c r="P21" s="8">
        <v>67</v>
      </c>
      <c r="Q21" s="13">
        <f t="shared" si="7"/>
        <v>113</v>
      </c>
      <c r="R21" s="10">
        <v>2</v>
      </c>
      <c r="S21" s="8">
        <v>22</v>
      </c>
      <c r="T21" s="8">
        <v>16</v>
      </c>
      <c r="U21" s="13">
        <f t="shared" si="3"/>
        <v>38</v>
      </c>
      <c r="V21" s="10">
        <f t="shared" si="4"/>
        <v>7</v>
      </c>
      <c r="W21" s="14">
        <f t="shared" si="5"/>
        <v>435</v>
      </c>
      <c r="X21" s="9">
        <f t="shared" si="8"/>
        <v>397</v>
      </c>
    </row>
    <row r="22" spans="2:24" ht="16.5">
      <c r="B22" s="5" t="s">
        <v>13</v>
      </c>
      <c r="C22" s="8">
        <v>32</v>
      </c>
      <c r="D22" s="8">
        <v>43</v>
      </c>
      <c r="E22" s="13">
        <f>SUM(C22:D22)</f>
        <v>75</v>
      </c>
      <c r="F22" s="10">
        <v>1</v>
      </c>
      <c r="G22" s="8">
        <v>25</v>
      </c>
      <c r="H22" s="8">
        <v>47</v>
      </c>
      <c r="I22" s="13">
        <f>SUM(G22:H22)</f>
        <v>72</v>
      </c>
      <c r="J22" s="10">
        <v>2</v>
      </c>
      <c r="K22" s="8">
        <v>22</v>
      </c>
      <c r="L22" s="8">
        <v>32</v>
      </c>
      <c r="M22" s="13">
        <f t="shared" si="6"/>
        <v>54</v>
      </c>
      <c r="N22" s="10">
        <v>1</v>
      </c>
      <c r="O22" s="8">
        <v>26</v>
      </c>
      <c r="P22" s="8">
        <v>33</v>
      </c>
      <c r="Q22" s="13">
        <f t="shared" si="7"/>
        <v>59</v>
      </c>
      <c r="R22" s="10">
        <v>1</v>
      </c>
      <c r="S22" s="8">
        <v>6</v>
      </c>
      <c r="T22" s="8">
        <v>28</v>
      </c>
      <c r="U22" s="13">
        <f t="shared" si="3"/>
        <v>34</v>
      </c>
      <c r="V22" s="10">
        <f t="shared" si="4"/>
        <v>5</v>
      </c>
      <c r="W22" s="14">
        <f t="shared" si="5"/>
        <v>294</v>
      </c>
      <c r="X22" s="9">
        <f t="shared" si="8"/>
        <v>260</v>
      </c>
    </row>
    <row r="23" spans="2:24" ht="16.5">
      <c r="B23" s="5" t="s">
        <v>34</v>
      </c>
      <c r="C23" s="8">
        <v>13</v>
      </c>
      <c r="D23" s="8">
        <v>29</v>
      </c>
      <c r="E23" s="13">
        <f>SUM(C23:D23)</f>
        <v>42</v>
      </c>
      <c r="F23" s="10">
        <v>1</v>
      </c>
      <c r="G23" s="8">
        <v>11</v>
      </c>
      <c r="H23" s="8">
        <v>31</v>
      </c>
      <c r="I23" s="13">
        <f>SUM(G23:H23)</f>
        <v>42</v>
      </c>
      <c r="J23" s="10">
        <v>1</v>
      </c>
      <c r="K23" s="8">
        <v>16</v>
      </c>
      <c r="L23" s="8">
        <v>36</v>
      </c>
      <c r="M23" s="13">
        <f t="shared" si="6"/>
        <v>52</v>
      </c>
      <c r="N23" s="10">
        <v>1</v>
      </c>
      <c r="O23" s="8">
        <v>18</v>
      </c>
      <c r="P23" s="8">
        <v>26</v>
      </c>
      <c r="Q23" s="13">
        <f>SUM(O23:P23)</f>
        <v>44</v>
      </c>
      <c r="R23" s="10">
        <v>1</v>
      </c>
      <c r="S23" s="8">
        <v>8</v>
      </c>
      <c r="T23" s="8">
        <v>8</v>
      </c>
      <c r="U23" s="13">
        <f t="shared" si="3"/>
        <v>16</v>
      </c>
      <c r="V23" s="10">
        <f t="shared" si="4"/>
        <v>4</v>
      </c>
      <c r="W23" s="14">
        <f t="shared" si="5"/>
        <v>196</v>
      </c>
      <c r="X23" s="9">
        <f t="shared" si="8"/>
        <v>180</v>
      </c>
    </row>
    <row r="24" spans="2:24" ht="16.5">
      <c r="B24" s="5" t="s">
        <v>14</v>
      </c>
      <c r="C24" s="8">
        <v>24</v>
      </c>
      <c r="D24" s="8">
        <v>38</v>
      </c>
      <c r="E24" s="13">
        <f>SUM(C24:D24)</f>
        <v>62</v>
      </c>
      <c r="F24" s="10">
        <v>1</v>
      </c>
      <c r="G24" s="8">
        <v>34</v>
      </c>
      <c r="H24" s="8">
        <v>59</v>
      </c>
      <c r="I24" s="13">
        <f>SUM(G24:H24)</f>
        <v>93</v>
      </c>
      <c r="J24" s="10">
        <v>2</v>
      </c>
      <c r="K24" s="8">
        <v>25</v>
      </c>
      <c r="L24" s="8">
        <v>49</v>
      </c>
      <c r="M24" s="13">
        <f t="shared" si="6"/>
        <v>74</v>
      </c>
      <c r="N24" s="10">
        <v>2</v>
      </c>
      <c r="O24" s="8">
        <v>33</v>
      </c>
      <c r="P24" s="8">
        <v>60</v>
      </c>
      <c r="Q24" s="13">
        <f>SUM(O24:P24)</f>
        <v>93</v>
      </c>
      <c r="R24" s="10">
        <v>2</v>
      </c>
      <c r="S24" s="8">
        <v>9</v>
      </c>
      <c r="T24" s="8">
        <v>19</v>
      </c>
      <c r="U24" s="13">
        <f t="shared" si="3"/>
        <v>28</v>
      </c>
      <c r="V24" s="10">
        <f t="shared" si="4"/>
        <v>7</v>
      </c>
      <c r="W24" s="14">
        <f t="shared" si="5"/>
        <v>350</v>
      </c>
      <c r="X24" s="9">
        <f t="shared" si="8"/>
        <v>322</v>
      </c>
    </row>
    <row r="25" spans="2:24" ht="16.5">
      <c r="B25" s="5" t="s">
        <v>15</v>
      </c>
      <c r="C25" s="8"/>
      <c r="D25" s="8"/>
      <c r="E25" s="13"/>
      <c r="F25" s="10"/>
      <c r="G25" s="8"/>
      <c r="H25" s="8"/>
      <c r="I25" s="13"/>
      <c r="J25" s="10"/>
      <c r="K25" s="8"/>
      <c r="L25" s="8"/>
      <c r="M25" s="13"/>
      <c r="N25" s="10"/>
      <c r="O25" s="8"/>
      <c r="P25" s="8"/>
      <c r="Q25" s="13"/>
      <c r="R25" s="10"/>
      <c r="S25" s="8">
        <v>0</v>
      </c>
      <c r="T25" s="8">
        <v>1</v>
      </c>
      <c r="U25" s="13">
        <f t="shared" si="3"/>
        <v>1</v>
      </c>
      <c r="V25" s="10">
        <f t="shared" si="4"/>
        <v>0</v>
      </c>
      <c r="W25" s="14">
        <f t="shared" si="5"/>
        <v>1</v>
      </c>
      <c r="X25" s="9">
        <f>E25+I25+M25+Q25</f>
        <v>0</v>
      </c>
    </row>
    <row r="26" spans="3:24" ht="16.5">
      <c r="C26" s="9">
        <f aca="true" t="shared" si="9" ref="C26:X26">SUM(C15:C25)</f>
        <v>254</v>
      </c>
      <c r="D26" s="9">
        <f t="shared" si="9"/>
        <v>288</v>
      </c>
      <c r="E26" s="12">
        <f t="shared" si="9"/>
        <v>542</v>
      </c>
      <c r="F26" s="11">
        <f t="shared" si="9"/>
        <v>11</v>
      </c>
      <c r="G26" s="9">
        <f t="shared" si="9"/>
        <v>246</v>
      </c>
      <c r="H26" s="9">
        <f t="shared" si="9"/>
        <v>378</v>
      </c>
      <c r="I26" s="12">
        <f t="shared" si="9"/>
        <v>624</v>
      </c>
      <c r="J26" s="11">
        <f>SUM(J15:J25)</f>
        <v>15</v>
      </c>
      <c r="K26" s="9">
        <f t="shared" si="9"/>
        <v>243</v>
      </c>
      <c r="L26" s="9">
        <f t="shared" si="9"/>
        <v>375</v>
      </c>
      <c r="M26" s="12">
        <f t="shared" si="9"/>
        <v>618</v>
      </c>
      <c r="N26" s="11">
        <f>SUM(N15:N25)</f>
        <v>14</v>
      </c>
      <c r="O26" s="9">
        <f t="shared" si="9"/>
        <v>274</v>
      </c>
      <c r="P26" s="9">
        <f t="shared" si="9"/>
        <v>397</v>
      </c>
      <c r="Q26" s="12">
        <f t="shared" si="9"/>
        <v>671</v>
      </c>
      <c r="R26" s="11">
        <f>SUM(R15:R25)</f>
        <v>14</v>
      </c>
      <c r="S26" s="9">
        <f t="shared" si="9"/>
        <v>131</v>
      </c>
      <c r="T26" s="9">
        <f t="shared" si="9"/>
        <v>152</v>
      </c>
      <c r="U26" s="12">
        <f t="shared" si="9"/>
        <v>283</v>
      </c>
      <c r="V26" s="18">
        <f t="shared" si="9"/>
        <v>54</v>
      </c>
      <c r="W26" s="19">
        <f t="shared" si="9"/>
        <v>2738</v>
      </c>
      <c r="X26" s="9">
        <f t="shared" si="9"/>
        <v>2455</v>
      </c>
    </row>
    <row r="28" spans="1:24" ht="19.5" customHeight="1">
      <c r="A28" s="2" t="s">
        <v>58</v>
      </c>
      <c r="X28" s="101" t="s">
        <v>32</v>
      </c>
    </row>
    <row r="29" ht="16.5">
      <c r="X29" s="126"/>
    </row>
    <row r="30" spans="2:24" ht="16.5" customHeight="1">
      <c r="B30" s="108" t="s">
        <v>27</v>
      </c>
      <c r="C30" s="108" t="s">
        <v>17</v>
      </c>
      <c r="D30" s="108"/>
      <c r="E30" s="109" t="s">
        <v>18</v>
      </c>
      <c r="F30" s="106" t="s">
        <v>19</v>
      </c>
      <c r="G30" s="108" t="s">
        <v>20</v>
      </c>
      <c r="H30" s="108"/>
      <c r="I30" s="109" t="s">
        <v>18</v>
      </c>
      <c r="J30" s="106" t="s">
        <v>19</v>
      </c>
      <c r="K30" s="108" t="s">
        <v>25</v>
      </c>
      <c r="L30" s="108"/>
      <c r="M30" s="109" t="s">
        <v>21</v>
      </c>
      <c r="N30" s="106" t="s">
        <v>19</v>
      </c>
      <c r="O30" s="108" t="s">
        <v>28</v>
      </c>
      <c r="P30" s="108"/>
      <c r="Q30" s="101" t="s">
        <v>21</v>
      </c>
      <c r="R30" s="106" t="s">
        <v>19</v>
      </c>
      <c r="S30" s="105" t="s">
        <v>29</v>
      </c>
      <c r="T30" s="105"/>
      <c r="U30" s="109" t="s">
        <v>21</v>
      </c>
      <c r="V30" s="106" t="s">
        <v>24</v>
      </c>
      <c r="W30" s="122" t="s">
        <v>30</v>
      </c>
      <c r="X30" s="119" t="s">
        <v>30</v>
      </c>
    </row>
    <row r="31" spans="2:24" ht="16.5">
      <c r="B31" s="110"/>
      <c r="C31" s="3" t="s">
        <v>22</v>
      </c>
      <c r="D31" s="3" t="s">
        <v>23</v>
      </c>
      <c r="E31" s="101"/>
      <c r="F31" s="107"/>
      <c r="G31" s="3" t="s">
        <v>22</v>
      </c>
      <c r="H31" s="3" t="s">
        <v>23</v>
      </c>
      <c r="I31" s="101"/>
      <c r="J31" s="107"/>
      <c r="K31" s="3" t="s">
        <v>22</v>
      </c>
      <c r="L31" s="3" t="s">
        <v>23</v>
      </c>
      <c r="M31" s="101"/>
      <c r="N31" s="107"/>
      <c r="O31" s="3" t="s">
        <v>22</v>
      </c>
      <c r="P31" s="3" t="s">
        <v>23</v>
      </c>
      <c r="Q31" s="118"/>
      <c r="R31" s="107"/>
      <c r="S31" s="4" t="s">
        <v>22</v>
      </c>
      <c r="T31" s="4" t="s">
        <v>23</v>
      </c>
      <c r="U31" s="101"/>
      <c r="V31" s="107"/>
      <c r="W31" s="123"/>
      <c r="X31" s="125"/>
    </row>
    <row r="32" spans="2:24" ht="16.5">
      <c r="B32" s="5" t="s">
        <v>7</v>
      </c>
      <c r="C32" s="8"/>
      <c r="D32" s="8"/>
      <c r="E32" s="13"/>
      <c r="F32" s="10"/>
      <c r="G32" s="8"/>
      <c r="H32" s="8"/>
      <c r="I32" s="13"/>
      <c r="J32" s="10"/>
      <c r="K32" s="8"/>
      <c r="L32" s="8"/>
      <c r="M32" s="13"/>
      <c r="N32" s="10"/>
      <c r="O32" s="8"/>
      <c r="P32" s="8"/>
      <c r="Q32" s="13"/>
      <c r="R32" s="10"/>
      <c r="S32" s="8">
        <v>8</v>
      </c>
      <c r="T32" s="8">
        <v>2</v>
      </c>
      <c r="U32" s="13">
        <f>SUM(S32:T32)</f>
        <v>10</v>
      </c>
      <c r="V32" s="10">
        <f>F32+J32+N32+R32</f>
        <v>0</v>
      </c>
      <c r="W32" s="14">
        <f>E32+I32+M32+Q32+U32</f>
        <v>10</v>
      </c>
      <c r="X32" s="9">
        <f>E32+I32+M32+Q32</f>
        <v>0</v>
      </c>
    </row>
    <row r="33" spans="2:24" ht="16.5">
      <c r="B33" s="5" t="s">
        <v>12</v>
      </c>
      <c r="C33" s="8"/>
      <c r="D33" s="8"/>
      <c r="E33" s="13"/>
      <c r="F33" s="10"/>
      <c r="G33" s="8">
        <v>6</v>
      </c>
      <c r="H33" s="8">
        <v>17</v>
      </c>
      <c r="I33" s="13">
        <f>SUM(G33:H33)</f>
        <v>23</v>
      </c>
      <c r="J33" s="10">
        <v>1</v>
      </c>
      <c r="K33" s="8">
        <v>13</v>
      </c>
      <c r="L33" s="8">
        <v>24</v>
      </c>
      <c r="M33" s="13">
        <f>SUM(K33:L33)</f>
        <v>37</v>
      </c>
      <c r="N33" s="10">
        <v>1</v>
      </c>
      <c r="O33" s="8">
        <v>10</v>
      </c>
      <c r="P33" s="8">
        <v>18</v>
      </c>
      <c r="Q33" s="13">
        <f>SUM(O33:P33)</f>
        <v>28</v>
      </c>
      <c r="R33" s="10">
        <v>1</v>
      </c>
      <c r="S33" s="8">
        <v>3</v>
      </c>
      <c r="T33" s="8">
        <v>8</v>
      </c>
      <c r="U33" s="13">
        <f>SUM(S33:T33)</f>
        <v>11</v>
      </c>
      <c r="V33" s="10">
        <f>F33+J33+N33+R33</f>
        <v>3</v>
      </c>
      <c r="W33" s="14">
        <f>E33+I33+M33+Q33+U33</f>
        <v>99</v>
      </c>
      <c r="X33" s="9">
        <f>E33+I33+M33+Q33</f>
        <v>88</v>
      </c>
    </row>
    <row r="34" spans="3:24" ht="16.5">
      <c r="C34" s="9"/>
      <c r="D34" s="9"/>
      <c r="E34" s="12"/>
      <c r="F34" s="11"/>
      <c r="G34" s="9">
        <f aca="true" t="shared" si="10" ref="G34:N34">SUM(G32:G33)</f>
        <v>6</v>
      </c>
      <c r="H34" s="9">
        <f t="shared" si="10"/>
        <v>17</v>
      </c>
      <c r="I34" s="12">
        <f t="shared" si="10"/>
        <v>23</v>
      </c>
      <c r="J34" s="11">
        <f t="shared" si="10"/>
        <v>1</v>
      </c>
      <c r="K34" s="9">
        <f t="shared" si="10"/>
        <v>13</v>
      </c>
      <c r="L34" s="9">
        <f t="shared" si="10"/>
        <v>24</v>
      </c>
      <c r="M34" s="12">
        <f t="shared" si="10"/>
        <v>37</v>
      </c>
      <c r="N34" s="11">
        <f t="shared" si="10"/>
        <v>1</v>
      </c>
      <c r="O34" s="9">
        <f aca="true" t="shared" si="11" ref="O34:X34">SUM(O32:O33)</f>
        <v>10</v>
      </c>
      <c r="P34" s="9">
        <f t="shared" si="11"/>
        <v>18</v>
      </c>
      <c r="Q34" s="12">
        <f t="shared" si="11"/>
        <v>28</v>
      </c>
      <c r="R34" s="11">
        <f t="shared" si="11"/>
        <v>1</v>
      </c>
      <c r="S34" s="9">
        <f t="shared" si="11"/>
        <v>11</v>
      </c>
      <c r="T34" s="9">
        <f t="shared" si="11"/>
        <v>10</v>
      </c>
      <c r="U34" s="12">
        <f t="shared" si="11"/>
        <v>21</v>
      </c>
      <c r="V34" s="18">
        <f t="shared" si="11"/>
        <v>3</v>
      </c>
      <c r="W34" s="19">
        <f t="shared" si="11"/>
        <v>109</v>
      </c>
      <c r="X34" s="9">
        <f t="shared" si="11"/>
        <v>88</v>
      </c>
    </row>
    <row r="35" spans="3:24" s="52" customFormat="1" ht="16.5"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53"/>
      <c r="W35" s="53"/>
      <c r="X35" s="16"/>
    </row>
    <row r="36" spans="1:16" ht="19.5">
      <c r="A36" s="2" t="s">
        <v>55</v>
      </c>
      <c r="P36" s="101" t="s">
        <v>32</v>
      </c>
    </row>
    <row r="37" ht="16.5">
      <c r="P37" s="127"/>
    </row>
    <row r="38" spans="2:16" ht="16.5">
      <c r="B38" s="111" t="s">
        <v>27</v>
      </c>
      <c r="C38" s="111" t="s">
        <v>25</v>
      </c>
      <c r="D38" s="111"/>
      <c r="E38" s="112" t="s">
        <v>18</v>
      </c>
      <c r="F38" s="114" t="s">
        <v>19</v>
      </c>
      <c r="G38" s="111" t="s">
        <v>28</v>
      </c>
      <c r="H38" s="111"/>
      <c r="I38" s="112" t="s">
        <v>18</v>
      </c>
      <c r="J38" s="114" t="s">
        <v>19</v>
      </c>
      <c r="K38" s="116" t="s">
        <v>29</v>
      </c>
      <c r="L38" s="117"/>
      <c r="M38" s="112" t="s">
        <v>21</v>
      </c>
      <c r="N38" s="114" t="s">
        <v>24</v>
      </c>
      <c r="O38" s="112" t="s">
        <v>31</v>
      </c>
      <c r="P38" s="119" t="s">
        <v>30</v>
      </c>
    </row>
    <row r="39" spans="2:16" ht="16.5">
      <c r="B39" s="121"/>
      <c r="C39" s="6" t="s">
        <v>22</v>
      </c>
      <c r="D39" s="6" t="s">
        <v>23</v>
      </c>
      <c r="E39" s="113"/>
      <c r="F39" s="115"/>
      <c r="G39" s="6" t="s">
        <v>22</v>
      </c>
      <c r="H39" s="6" t="s">
        <v>23</v>
      </c>
      <c r="I39" s="113"/>
      <c r="J39" s="115"/>
      <c r="K39" s="7" t="s">
        <v>22</v>
      </c>
      <c r="L39" s="7" t="s">
        <v>23</v>
      </c>
      <c r="M39" s="113"/>
      <c r="N39" s="115"/>
      <c r="O39" s="113"/>
      <c r="P39" s="128"/>
    </row>
    <row r="40" spans="2:16" ht="16.5">
      <c r="B40" s="5" t="s">
        <v>48</v>
      </c>
      <c r="C40" s="8">
        <v>28</v>
      </c>
      <c r="D40" s="8">
        <v>70</v>
      </c>
      <c r="E40" s="13">
        <f>SUM(C40:D40)</f>
        <v>98</v>
      </c>
      <c r="F40" s="10">
        <v>2</v>
      </c>
      <c r="G40" s="8"/>
      <c r="H40" s="8"/>
      <c r="I40" s="13"/>
      <c r="J40" s="10"/>
      <c r="K40" s="8"/>
      <c r="L40" s="8"/>
      <c r="M40" s="13"/>
      <c r="N40" s="10">
        <f>F40+J40</f>
        <v>2</v>
      </c>
      <c r="O40" s="14">
        <f>E40+I40+M40</f>
        <v>98</v>
      </c>
      <c r="P40" s="9">
        <f>E40+I40</f>
        <v>98</v>
      </c>
    </row>
    <row r="41" spans="2:16" ht="16.5">
      <c r="B41" s="5" t="s">
        <v>8</v>
      </c>
      <c r="C41" s="8"/>
      <c r="D41" s="8"/>
      <c r="E41" s="13"/>
      <c r="F41" s="10"/>
      <c r="G41" s="8"/>
      <c r="H41" s="8"/>
      <c r="I41" s="13"/>
      <c r="J41" s="10"/>
      <c r="K41" s="8">
        <v>0</v>
      </c>
      <c r="L41" s="8">
        <v>1</v>
      </c>
      <c r="M41" s="13">
        <f>SUM(K41:L41)</f>
        <v>1</v>
      </c>
      <c r="N41" s="10">
        <f>F41+J41</f>
        <v>0</v>
      </c>
      <c r="O41" s="14">
        <f>E41+I41+M41</f>
        <v>1</v>
      </c>
      <c r="P41" s="9">
        <f>E41+I41</f>
        <v>0</v>
      </c>
    </row>
    <row r="42" spans="3:16" ht="16.5">
      <c r="C42" s="9">
        <f>SUM(C40:C41)</f>
        <v>28</v>
      </c>
      <c r="D42" s="9">
        <f>SUM(D40:D41)</f>
        <v>70</v>
      </c>
      <c r="E42" s="12">
        <f>SUM(E40:E41)</f>
        <v>98</v>
      </c>
      <c r="F42" s="11">
        <f>SUM(F40:F41)</f>
        <v>2</v>
      </c>
      <c r="G42" s="9"/>
      <c r="H42" s="9"/>
      <c r="I42" s="12"/>
      <c r="J42" s="11"/>
      <c r="K42" s="9">
        <f aca="true" t="shared" si="12" ref="K42:P42">SUM(K40:K41)</f>
        <v>0</v>
      </c>
      <c r="L42" s="9">
        <f t="shared" si="12"/>
        <v>1</v>
      </c>
      <c r="M42" s="12">
        <f t="shared" si="12"/>
        <v>1</v>
      </c>
      <c r="N42" s="18">
        <f t="shared" si="12"/>
        <v>2</v>
      </c>
      <c r="O42" s="19">
        <f t="shared" si="12"/>
        <v>99</v>
      </c>
      <c r="P42" s="9">
        <f t="shared" si="12"/>
        <v>98</v>
      </c>
    </row>
    <row r="44" spans="1:24" ht="19.5" customHeight="1">
      <c r="A44" s="2" t="s">
        <v>59</v>
      </c>
      <c r="X44" s="101" t="s">
        <v>32</v>
      </c>
    </row>
    <row r="45" ht="16.5">
      <c r="X45" s="126"/>
    </row>
    <row r="46" spans="2:24" ht="16.5" customHeight="1">
      <c r="B46" s="108" t="s">
        <v>27</v>
      </c>
      <c r="C46" s="108" t="s">
        <v>17</v>
      </c>
      <c r="D46" s="108"/>
      <c r="E46" s="109" t="s">
        <v>18</v>
      </c>
      <c r="F46" s="106" t="s">
        <v>19</v>
      </c>
      <c r="G46" s="108" t="s">
        <v>20</v>
      </c>
      <c r="H46" s="108"/>
      <c r="I46" s="109" t="s">
        <v>18</v>
      </c>
      <c r="J46" s="106" t="s">
        <v>19</v>
      </c>
      <c r="K46" s="108" t="s">
        <v>25</v>
      </c>
      <c r="L46" s="108"/>
      <c r="M46" s="109" t="s">
        <v>21</v>
      </c>
      <c r="N46" s="106" t="s">
        <v>19</v>
      </c>
      <c r="O46" s="108" t="s">
        <v>28</v>
      </c>
      <c r="P46" s="108"/>
      <c r="Q46" s="101" t="s">
        <v>21</v>
      </c>
      <c r="R46" s="106" t="s">
        <v>19</v>
      </c>
      <c r="S46" s="105" t="s">
        <v>29</v>
      </c>
      <c r="T46" s="105"/>
      <c r="U46" s="109" t="s">
        <v>21</v>
      </c>
      <c r="V46" s="106" t="s">
        <v>24</v>
      </c>
      <c r="W46" s="122" t="s">
        <v>30</v>
      </c>
      <c r="X46" s="119" t="s">
        <v>30</v>
      </c>
    </row>
    <row r="47" spans="2:24" ht="16.5">
      <c r="B47" s="110"/>
      <c r="C47" s="3" t="s">
        <v>22</v>
      </c>
      <c r="D47" s="3" t="s">
        <v>23</v>
      </c>
      <c r="E47" s="101"/>
      <c r="F47" s="107"/>
      <c r="G47" s="3" t="s">
        <v>22</v>
      </c>
      <c r="H47" s="3" t="s">
        <v>23</v>
      </c>
      <c r="I47" s="101"/>
      <c r="J47" s="107"/>
      <c r="K47" s="3" t="s">
        <v>22</v>
      </c>
      <c r="L47" s="3" t="s">
        <v>23</v>
      </c>
      <c r="M47" s="101"/>
      <c r="N47" s="107"/>
      <c r="O47" s="3" t="s">
        <v>22</v>
      </c>
      <c r="P47" s="3" t="s">
        <v>23</v>
      </c>
      <c r="Q47" s="118"/>
      <c r="R47" s="107"/>
      <c r="S47" s="4" t="s">
        <v>22</v>
      </c>
      <c r="T47" s="4" t="s">
        <v>23</v>
      </c>
      <c r="U47" s="101"/>
      <c r="V47" s="107"/>
      <c r="W47" s="123"/>
      <c r="X47" s="125"/>
    </row>
    <row r="48" spans="2:24" ht="16.5">
      <c r="B48" s="5" t="s">
        <v>7</v>
      </c>
      <c r="C48" s="8"/>
      <c r="D48" s="8"/>
      <c r="E48" s="13"/>
      <c r="F48" s="10"/>
      <c r="G48" s="8"/>
      <c r="H48" s="8"/>
      <c r="I48" s="13"/>
      <c r="J48" s="10"/>
      <c r="K48" s="8"/>
      <c r="L48" s="8"/>
      <c r="M48" s="13"/>
      <c r="N48" s="10"/>
      <c r="O48" s="8"/>
      <c r="P48" s="8"/>
      <c r="Q48" s="13"/>
      <c r="R48" s="10"/>
      <c r="S48" s="8"/>
      <c r="T48" s="8"/>
      <c r="U48" s="13">
        <f>SUM(S48:T48)</f>
        <v>0</v>
      </c>
      <c r="V48" s="10">
        <f>F48+J48+N48+R48</f>
        <v>0</v>
      </c>
      <c r="W48" s="14">
        <f>E48+I48+M48+Q48+U48</f>
        <v>0</v>
      </c>
      <c r="X48" s="9">
        <f>E48+I48+M48+Q48</f>
        <v>0</v>
      </c>
    </row>
    <row r="49" spans="2:24" ht="16.5">
      <c r="B49" s="5" t="s">
        <v>36</v>
      </c>
      <c r="C49" s="8"/>
      <c r="D49" s="8"/>
      <c r="E49" s="13"/>
      <c r="F49" s="10"/>
      <c r="G49" s="8"/>
      <c r="H49" s="8"/>
      <c r="I49" s="13"/>
      <c r="J49" s="10"/>
      <c r="K49" s="8"/>
      <c r="L49" s="8"/>
      <c r="M49" s="13"/>
      <c r="N49" s="10"/>
      <c r="O49" s="8"/>
      <c r="P49" s="8"/>
      <c r="Q49" s="13"/>
      <c r="R49" s="10"/>
      <c r="S49" s="8"/>
      <c r="T49" s="8"/>
      <c r="U49" s="13">
        <f>SUM(S49:T49)</f>
        <v>0</v>
      </c>
      <c r="V49" s="10">
        <f>F49+J49+N49+R49</f>
        <v>0</v>
      </c>
      <c r="W49" s="14">
        <f>E49+I49+M49+Q49+U49</f>
        <v>0</v>
      </c>
      <c r="X49" s="9">
        <f>E49+I49+M49+Q49</f>
        <v>0</v>
      </c>
    </row>
    <row r="50" spans="2:24" ht="16.5">
      <c r="B50" s="5" t="s">
        <v>37</v>
      </c>
      <c r="C50" s="8"/>
      <c r="D50" s="8"/>
      <c r="E50" s="13"/>
      <c r="F50" s="10"/>
      <c r="G50" s="8"/>
      <c r="H50" s="8"/>
      <c r="I50" s="13"/>
      <c r="J50" s="10"/>
      <c r="K50" s="8"/>
      <c r="L50" s="8"/>
      <c r="M50" s="13"/>
      <c r="N50" s="10"/>
      <c r="O50" s="8"/>
      <c r="P50" s="8"/>
      <c r="Q50" s="13"/>
      <c r="R50" s="10"/>
      <c r="S50" s="8">
        <v>1</v>
      </c>
      <c r="T50" s="8">
        <v>2</v>
      </c>
      <c r="U50" s="13">
        <f>SUM(S50:T50)</f>
        <v>3</v>
      </c>
      <c r="V50" s="10">
        <f>F50+J50+N50+R50</f>
        <v>0</v>
      </c>
      <c r="W50" s="14">
        <f>E50+I50+M50+Q50+U50</f>
        <v>3</v>
      </c>
      <c r="X50" s="9">
        <f>E50+I50+M50+Q50</f>
        <v>0</v>
      </c>
    </row>
    <row r="51" spans="3:24" ht="16.5">
      <c r="C51" s="9"/>
      <c r="D51" s="9"/>
      <c r="E51" s="12"/>
      <c r="F51" s="11"/>
      <c r="G51" s="9"/>
      <c r="H51" s="9"/>
      <c r="I51" s="12"/>
      <c r="J51" s="11"/>
      <c r="K51" s="9"/>
      <c r="L51" s="9"/>
      <c r="M51" s="12"/>
      <c r="N51" s="11"/>
      <c r="O51" s="9"/>
      <c r="P51" s="9"/>
      <c r="Q51" s="12"/>
      <c r="R51" s="11"/>
      <c r="S51" s="9">
        <f aca="true" t="shared" si="13" ref="S51:X51">SUM(S48:S50)</f>
        <v>1</v>
      </c>
      <c r="T51" s="9">
        <f t="shared" si="13"/>
        <v>2</v>
      </c>
      <c r="U51" s="12">
        <f t="shared" si="13"/>
        <v>3</v>
      </c>
      <c r="V51" s="18">
        <f t="shared" si="13"/>
        <v>0</v>
      </c>
      <c r="W51" s="19">
        <f t="shared" si="13"/>
        <v>3</v>
      </c>
      <c r="X51" s="9">
        <f t="shared" si="13"/>
        <v>0</v>
      </c>
    </row>
    <row r="53" spans="1:24" ht="19.5">
      <c r="A53" s="2" t="s">
        <v>60</v>
      </c>
      <c r="X53" s="101" t="s">
        <v>32</v>
      </c>
    </row>
    <row r="54" ht="16.5">
      <c r="X54" s="126"/>
    </row>
    <row r="55" spans="2:24" ht="16.5">
      <c r="B55" s="108" t="s">
        <v>27</v>
      </c>
      <c r="C55" s="108" t="s">
        <v>17</v>
      </c>
      <c r="D55" s="108"/>
      <c r="E55" s="109" t="s">
        <v>18</v>
      </c>
      <c r="F55" s="106" t="s">
        <v>19</v>
      </c>
      <c r="G55" s="108" t="s">
        <v>20</v>
      </c>
      <c r="H55" s="108"/>
      <c r="I55" s="109" t="s">
        <v>18</v>
      </c>
      <c r="J55" s="106" t="s">
        <v>19</v>
      </c>
      <c r="K55" s="108" t="s">
        <v>25</v>
      </c>
      <c r="L55" s="108"/>
      <c r="M55" s="109" t="s">
        <v>21</v>
      </c>
      <c r="N55" s="106" t="s">
        <v>19</v>
      </c>
      <c r="O55" s="108" t="s">
        <v>28</v>
      </c>
      <c r="P55" s="108"/>
      <c r="Q55" s="101" t="s">
        <v>21</v>
      </c>
      <c r="R55" s="106" t="s">
        <v>19</v>
      </c>
      <c r="S55" s="105" t="s">
        <v>29</v>
      </c>
      <c r="T55" s="105"/>
      <c r="U55" s="109" t="s">
        <v>21</v>
      </c>
      <c r="V55" s="106" t="s">
        <v>24</v>
      </c>
      <c r="W55" s="122" t="s">
        <v>30</v>
      </c>
      <c r="X55" s="119" t="s">
        <v>30</v>
      </c>
    </row>
    <row r="56" spans="2:24" ht="16.5">
      <c r="B56" s="110"/>
      <c r="C56" s="3" t="s">
        <v>22</v>
      </c>
      <c r="D56" s="3" t="s">
        <v>23</v>
      </c>
      <c r="E56" s="101"/>
      <c r="F56" s="107"/>
      <c r="G56" s="3" t="s">
        <v>22</v>
      </c>
      <c r="H56" s="3" t="s">
        <v>23</v>
      </c>
      <c r="I56" s="101"/>
      <c r="J56" s="107"/>
      <c r="K56" s="3" t="s">
        <v>22</v>
      </c>
      <c r="L56" s="3" t="s">
        <v>23</v>
      </c>
      <c r="M56" s="101"/>
      <c r="N56" s="107"/>
      <c r="O56" s="3" t="s">
        <v>22</v>
      </c>
      <c r="P56" s="3" t="s">
        <v>23</v>
      </c>
      <c r="Q56" s="118"/>
      <c r="R56" s="107"/>
      <c r="S56" s="4" t="s">
        <v>22</v>
      </c>
      <c r="T56" s="4" t="s">
        <v>23</v>
      </c>
      <c r="U56" s="101"/>
      <c r="V56" s="107"/>
      <c r="W56" s="123"/>
      <c r="X56" s="125"/>
    </row>
    <row r="57" spans="2:24" ht="16.5">
      <c r="B57" s="5" t="s">
        <v>34</v>
      </c>
      <c r="C57" s="8"/>
      <c r="D57" s="8"/>
      <c r="E57" s="13"/>
      <c r="F57" s="10"/>
      <c r="G57" s="8"/>
      <c r="H57" s="8"/>
      <c r="I57" s="13"/>
      <c r="J57" s="10"/>
      <c r="K57" s="8"/>
      <c r="L57" s="8"/>
      <c r="M57" s="13"/>
      <c r="N57" s="10"/>
      <c r="O57" s="8"/>
      <c r="P57" s="8"/>
      <c r="Q57" s="13"/>
      <c r="R57" s="10"/>
      <c r="S57" s="8">
        <v>4</v>
      </c>
      <c r="T57" s="8">
        <v>0</v>
      </c>
      <c r="U57" s="13">
        <f>SUM(S57:T57)</f>
        <v>4</v>
      </c>
      <c r="V57" s="10">
        <v>0</v>
      </c>
      <c r="W57" s="14">
        <f>E57+I57+M57+Q57+U57</f>
        <v>4</v>
      </c>
      <c r="X57" s="9">
        <f>E57+I57+M57+Q57</f>
        <v>0</v>
      </c>
    </row>
    <row r="58" spans="3:24" ht="16.5">
      <c r="C58" s="9"/>
      <c r="D58" s="9"/>
      <c r="E58" s="12"/>
      <c r="F58" s="11"/>
      <c r="G58" s="9"/>
      <c r="H58" s="9"/>
      <c r="I58" s="12"/>
      <c r="J58" s="11"/>
      <c r="K58" s="9"/>
      <c r="L58" s="9"/>
      <c r="M58" s="12"/>
      <c r="N58" s="11"/>
      <c r="O58" s="9"/>
      <c r="P58" s="9"/>
      <c r="Q58" s="12"/>
      <c r="R58" s="11"/>
      <c r="S58" s="9">
        <f aca="true" t="shared" si="14" ref="S58:X58">SUM(S57:S57)</f>
        <v>4</v>
      </c>
      <c r="T58" s="9">
        <f t="shared" si="14"/>
        <v>0</v>
      </c>
      <c r="U58" s="12">
        <f t="shared" si="14"/>
        <v>4</v>
      </c>
      <c r="V58" s="18">
        <f t="shared" si="14"/>
        <v>0</v>
      </c>
      <c r="W58" s="19">
        <f t="shared" si="14"/>
        <v>4</v>
      </c>
      <c r="X58" s="9">
        <f t="shared" si="14"/>
        <v>0</v>
      </c>
    </row>
    <row r="59" spans="3:24" s="52" customFormat="1" ht="16.5"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53"/>
      <c r="W59" s="53"/>
      <c r="X59" s="16"/>
    </row>
    <row r="60" spans="1:24" ht="19.5">
      <c r="A60" s="2" t="s">
        <v>54</v>
      </c>
      <c r="X60" s="101" t="s">
        <v>32</v>
      </c>
    </row>
    <row r="61" ht="16.5">
      <c r="X61" s="126"/>
    </row>
    <row r="62" spans="2:24" ht="16.5">
      <c r="B62" s="108" t="s">
        <v>27</v>
      </c>
      <c r="C62" s="108" t="s">
        <v>17</v>
      </c>
      <c r="D62" s="108"/>
      <c r="E62" s="109" t="s">
        <v>18</v>
      </c>
      <c r="F62" s="106" t="s">
        <v>19</v>
      </c>
      <c r="G62" s="108" t="s">
        <v>20</v>
      </c>
      <c r="H62" s="108"/>
      <c r="I62" s="109" t="s">
        <v>18</v>
      </c>
      <c r="J62" s="106" t="s">
        <v>19</v>
      </c>
      <c r="K62" s="108" t="s">
        <v>25</v>
      </c>
      <c r="L62" s="108"/>
      <c r="M62" s="109" t="s">
        <v>21</v>
      </c>
      <c r="N62" s="106" t="s">
        <v>19</v>
      </c>
      <c r="O62" s="108" t="s">
        <v>28</v>
      </c>
      <c r="P62" s="108"/>
      <c r="Q62" s="101" t="s">
        <v>21</v>
      </c>
      <c r="R62" s="106" t="s">
        <v>19</v>
      </c>
      <c r="S62" s="105" t="s">
        <v>29</v>
      </c>
      <c r="T62" s="105"/>
      <c r="U62" s="109" t="s">
        <v>21</v>
      </c>
      <c r="V62" s="106" t="s">
        <v>24</v>
      </c>
      <c r="W62" s="122" t="s">
        <v>30</v>
      </c>
      <c r="X62" s="119" t="s">
        <v>30</v>
      </c>
    </row>
    <row r="63" spans="2:24" ht="16.5">
      <c r="B63" s="110"/>
      <c r="C63" s="3" t="s">
        <v>22</v>
      </c>
      <c r="D63" s="3" t="s">
        <v>23</v>
      </c>
      <c r="E63" s="101"/>
      <c r="F63" s="107"/>
      <c r="G63" s="3" t="s">
        <v>22</v>
      </c>
      <c r="H63" s="3" t="s">
        <v>23</v>
      </c>
      <c r="I63" s="101"/>
      <c r="J63" s="107"/>
      <c r="K63" s="3" t="s">
        <v>22</v>
      </c>
      <c r="L63" s="3" t="s">
        <v>23</v>
      </c>
      <c r="M63" s="101"/>
      <c r="N63" s="107"/>
      <c r="O63" s="3" t="s">
        <v>22</v>
      </c>
      <c r="P63" s="3" t="s">
        <v>23</v>
      </c>
      <c r="Q63" s="118"/>
      <c r="R63" s="107"/>
      <c r="S63" s="4" t="s">
        <v>22</v>
      </c>
      <c r="T63" s="4" t="s">
        <v>23</v>
      </c>
      <c r="U63" s="101"/>
      <c r="V63" s="107"/>
      <c r="W63" s="123"/>
      <c r="X63" s="125"/>
    </row>
    <row r="64" spans="2:24" ht="16.5">
      <c r="B64" s="5" t="s">
        <v>49</v>
      </c>
      <c r="C64" s="8">
        <v>0</v>
      </c>
      <c r="D64" s="8">
        <v>1</v>
      </c>
      <c r="E64" s="13">
        <f>SUM(C64:D64)</f>
        <v>1</v>
      </c>
      <c r="F64" s="10"/>
      <c r="G64" s="8"/>
      <c r="H64" s="8"/>
      <c r="I64" s="13"/>
      <c r="J64" s="10"/>
      <c r="K64" s="8">
        <v>0</v>
      </c>
      <c r="L64" s="8">
        <v>1</v>
      </c>
      <c r="M64" s="13">
        <f>SUM(K64:L64)</f>
        <v>1</v>
      </c>
      <c r="N64" s="10"/>
      <c r="O64" s="8"/>
      <c r="P64" s="8"/>
      <c r="Q64" s="13"/>
      <c r="R64" s="10"/>
      <c r="S64" s="8"/>
      <c r="T64" s="8"/>
      <c r="U64" s="13"/>
      <c r="V64" s="10"/>
      <c r="W64" s="14">
        <f>E64+I64+M64+Q64+U64</f>
        <v>2</v>
      </c>
      <c r="X64" s="9">
        <f>E64+I64+M64+Q64</f>
        <v>2</v>
      </c>
    </row>
    <row r="65" spans="2:24" ht="16.5">
      <c r="B65" s="5" t="s">
        <v>53</v>
      </c>
      <c r="C65" s="8">
        <v>1</v>
      </c>
      <c r="D65" s="8">
        <v>0</v>
      </c>
      <c r="E65" s="13">
        <f aca="true" t="shared" si="15" ref="E65:E71">SUM(C65:D65)</f>
        <v>1</v>
      </c>
      <c r="F65" s="10"/>
      <c r="G65" s="8"/>
      <c r="H65" s="8"/>
      <c r="I65" s="13"/>
      <c r="J65" s="10"/>
      <c r="K65" s="8"/>
      <c r="L65" s="8"/>
      <c r="M65" s="13"/>
      <c r="N65" s="10"/>
      <c r="O65" s="8"/>
      <c r="P65" s="8"/>
      <c r="Q65" s="13"/>
      <c r="R65" s="10"/>
      <c r="S65" s="8"/>
      <c r="T65" s="8"/>
      <c r="U65" s="13"/>
      <c r="V65" s="10"/>
      <c r="W65" s="14">
        <f aca="true" t="shared" si="16" ref="W65:W72">E65+I65+M65+Q65+U65</f>
        <v>1</v>
      </c>
      <c r="X65" s="9">
        <f aca="true" t="shared" si="17" ref="X65:X72">E65+I65+M65+Q65</f>
        <v>1</v>
      </c>
    </row>
    <row r="66" spans="2:24" ht="16.5">
      <c r="B66" s="5" t="s">
        <v>8</v>
      </c>
      <c r="C66" s="8">
        <v>0</v>
      </c>
      <c r="D66" s="8">
        <v>1</v>
      </c>
      <c r="E66" s="13">
        <f t="shared" si="15"/>
        <v>1</v>
      </c>
      <c r="F66" s="10"/>
      <c r="G66" s="8"/>
      <c r="H66" s="8"/>
      <c r="I66" s="13"/>
      <c r="J66" s="10"/>
      <c r="K66" s="8">
        <v>0</v>
      </c>
      <c r="L66" s="8">
        <v>1</v>
      </c>
      <c r="M66" s="13">
        <f>SUM(K66:L66)</f>
        <v>1</v>
      </c>
      <c r="N66" s="10"/>
      <c r="O66" s="8"/>
      <c r="P66" s="8"/>
      <c r="Q66" s="13"/>
      <c r="R66" s="10"/>
      <c r="S66" s="8"/>
      <c r="T66" s="8"/>
      <c r="U66" s="13"/>
      <c r="V66" s="10"/>
      <c r="W66" s="14">
        <f t="shared" si="16"/>
        <v>2</v>
      </c>
      <c r="X66" s="9">
        <f t="shared" si="17"/>
        <v>2</v>
      </c>
    </row>
    <row r="67" spans="2:24" ht="16.5">
      <c r="B67" s="5" t="s">
        <v>9</v>
      </c>
      <c r="C67" s="8">
        <v>2</v>
      </c>
      <c r="D67" s="8">
        <v>0</v>
      </c>
      <c r="E67" s="13">
        <f t="shared" si="15"/>
        <v>2</v>
      </c>
      <c r="F67" s="10"/>
      <c r="G67" s="8">
        <v>0</v>
      </c>
      <c r="H67" s="8">
        <v>2</v>
      </c>
      <c r="I67" s="13">
        <f>SUM(G67:H67)</f>
        <v>2</v>
      </c>
      <c r="J67" s="10"/>
      <c r="K67" s="8">
        <v>3</v>
      </c>
      <c r="L67" s="8">
        <v>0</v>
      </c>
      <c r="M67" s="13">
        <f aca="true" t="shared" si="18" ref="M67:M72">SUM(K67:L67)</f>
        <v>3</v>
      </c>
      <c r="N67" s="10"/>
      <c r="O67" s="8">
        <v>2</v>
      </c>
      <c r="P67" s="8">
        <v>3</v>
      </c>
      <c r="Q67" s="13">
        <f aca="true" t="shared" si="19" ref="Q67:Q72">SUM(O67:P67)</f>
        <v>5</v>
      </c>
      <c r="R67" s="10"/>
      <c r="S67" s="8"/>
      <c r="T67" s="8"/>
      <c r="U67" s="13"/>
      <c r="V67" s="10"/>
      <c r="W67" s="14">
        <f t="shared" si="16"/>
        <v>12</v>
      </c>
      <c r="X67" s="9">
        <f t="shared" si="17"/>
        <v>12</v>
      </c>
    </row>
    <row r="68" spans="2:24" ht="16.5">
      <c r="B68" s="5" t="s">
        <v>50</v>
      </c>
      <c r="C68" s="8">
        <v>1</v>
      </c>
      <c r="D68" s="8">
        <v>1</v>
      </c>
      <c r="E68" s="13">
        <f t="shared" si="15"/>
        <v>2</v>
      </c>
      <c r="F68" s="10"/>
      <c r="G68" s="8">
        <v>3</v>
      </c>
      <c r="H68" s="8">
        <v>0</v>
      </c>
      <c r="I68" s="13">
        <f>SUM(G68:H68)</f>
        <v>3</v>
      </c>
      <c r="J68" s="10"/>
      <c r="K68" s="8">
        <v>2</v>
      </c>
      <c r="L68" s="8">
        <v>1</v>
      </c>
      <c r="M68" s="13">
        <f t="shared" si="18"/>
        <v>3</v>
      </c>
      <c r="N68" s="10"/>
      <c r="O68" s="8">
        <v>0</v>
      </c>
      <c r="P68" s="8">
        <v>1</v>
      </c>
      <c r="Q68" s="13">
        <f t="shared" si="19"/>
        <v>1</v>
      </c>
      <c r="R68" s="10"/>
      <c r="S68" s="8"/>
      <c r="T68" s="8"/>
      <c r="U68" s="13"/>
      <c r="V68" s="10"/>
      <c r="W68" s="14">
        <f t="shared" si="16"/>
        <v>9</v>
      </c>
      <c r="X68" s="9">
        <f t="shared" si="17"/>
        <v>9</v>
      </c>
    </row>
    <row r="69" spans="2:24" ht="16.5">
      <c r="B69" s="5" t="s">
        <v>11</v>
      </c>
      <c r="C69" s="8">
        <v>3</v>
      </c>
      <c r="D69" s="8">
        <v>0</v>
      </c>
      <c r="E69" s="13">
        <f t="shared" si="15"/>
        <v>3</v>
      </c>
      <c r="F69" s="10"/>
      <c r="G69" s="8">
        <v>0</v>
      </c>
      <c r="H69" s="8">
        <v>3</v>
      </c>
      <c r="I69" s="13">
        <f>SUM(G69:H69)</f>
        <v>3</v>
      </c>
      <c r="J69" s="10"/>
      <c r="K69" s="8">
        <v>0</v>
      </c>
      <c r="L69" s="8">
        <v>1</v>
      </c>
      <c r="M69" s="13">
        <f t="shared" si="18"/>
        <v>1</v>
      </c>
      <c r="N69" s="10"/>
      <c r="O69" s="8">
        <v>0</v>
      </c>
      <c r="P69" s="8">
        <v>1</v>
      </c>
      <c r="Q69" s="13">
        <f t="shared" si="19"/>
        <v>1</v>
      </c>
      <c r="R69" s="10"/>
      <c r="S69" s="8"/>
      <c r="T69" s="8"/>
      <c r="U69" s="13"/>
      <c r="V69" s="10"/>
      <c r="W69" s="14">
        <f t="shared" si="16"/>
        <v>8</v>
      </c>
      <c r="X69" s="9">
        <f t="shared" si="17"/>
        <v>8</v>
      </c>
    </row>
    <row r="70" spans="2:24" ht="16.5">
      <c r="B70" s="5" t="s">
        <v>12</v>
      </c>
      <c r="C70" s="8"/>
      <c r="D70" s="8"/>
      <c r="E70" s="13">
        <f t="shared" si="15"/>
        <v>0</v>
      </c>
      <c r="F70" s="10"/>
      <c r="G70" s="8">
        <v>0</v>
      </c>
      <c r="H70" s="8">
        <v>2</v>
      </c>
      <c r="I70" s="13">
        <f>SUM(G70:H70)</f>
        <v>2</v>
      </c>
      <c r="J70" s="10"/>
      <c r="K70" s="8"/>
      <c r="L70" s="8"/>
      <c r="M70" s="13"/>
      <c r="N70" s="10"/>
      <c r="O70" s="8">
        <v>2</v>
      </c>
      <c r="P70" s="8">
        <v>0</v>
      </c>
      <c r="Q70" s="13">
        <f t="shared" si="19"/>
        <v>2</v>
      </c>
      <c r="R70" s="10"/>
      <c r="S70" s="8"/>
      <c r="T70" s="8"/>
      <c r="U70" s="13"/>
      <c r="V70" s="10"/>
      <c r="W70" s="14">
        <f t="shared" si="16"/>
        <v>4</v>
      </c>
      <c r="X70" s="9">
        <f t="shared" si="17"/>
        <v>4</v>
      </c>
    </row>
    <row r="71" spans="2:24" ht="16.5">
      <c r="B71" s="5" t="s">
        <v>13</v>
      </c>
      <c r="C71" s="8">
        <v>1</v>
      </c>
      <c r="D71" s="8">
        <v>2</v>
      </c>
      <c r="E71" s="13">
        <f t="shared" si="15"/>
        <v>3</v>
      </c>
      <c r="F71" s="10"/>
      <c r="G71" s="8">
        <v>0</v>
      </c>
      <c r="H71" s="8">
        <v>2</v>
      </c>
      <c r="I71" s="13">
        <f>SUM(G71:H71)</f>
        <v>2</v>
      </c>
      <c r="J71" s="10"/>
      <c r="K71" s="8">
        <v>0</v>
      </c>
      <c r="L71" s="8">
        <v>4</v>
      </c>
      <c r="M71" s="13">
        <f t="shared" si="18"/>
        <v>4</v>
      </c>
      <c r="N71" s="10"/>
      <c r="O71" s="8">
        <v>1</v>
      </c>
      <c r="P71" s="8">
        <v>1</v>
      </c>
      <c r="Q71" s="13">
        <f t="shared" si="19"/>
        <v>2</v>
      </c>
      <c r="R71" s="10"/>
      <c r="S71" s="8"/>
      <c r="T71" s="8"/>
      <c r="U71" s="13"/>
      <c r="V71" s="10"/>
      <c r="W71" s="14">
        <f t="shared" si="16"/>
        <v>11</v>
      </c>
      <c r="X71" s="9">
        <f t="shared" si="17"/>
        <v>11</v>
      </c>
    </row>
    <row r="72" spans="2:24" ht="16.5">
      <c r="B72" s="5" t="s">
        <v>14</v>
      </c>
      <c r="C72" s="8"/>
      <c r="D72" s="8"/>
      <c r="E72" s="13"/>
      <c r="F72" s="10"/>
      <c r="G72" s="8"/>
      <c r="H72" s="8"/>
      <c r="I72" s="13"/>
      <c r="J72" s="10"/>
      <c r="K72" s="8">
        <v>0</v>
      </c>
      <c r="L72" s="8">
        <v>2</v>
      </c>
      <c r="M72" s="13">
        <f t="shared" si="18"/>
        <v>2</v>
      </c>
      <c r="N72" s="10"/>
      <c r="O72" s="8">
        <v>0</v>
      </c>
      <c r="P72" s="8">
        <v>1</v>
      </c>
      <c r="Q72" s="13">
        <f t="shared" si="19"/>
        <v>1</v>
      </c>
      <c r="R72" s="10"/>
      <c r="S72" s="8"/>
      <c r="T72" s="8"/>
      <c r="U72" s="13"/>
      <c r="V72" s="10"/>
      <c r="W72" s="14">
        <f t="shared" si="16"/>
        <v>3</v>
      </c>
      <c r="X72" s="9">
        <f t="shared" si="17"/>
        <v>3</v>
      </c>
    </row>
    <row r="73" spans="3:24" ht="16.5">
      <c r="C73" s="9">
        <f>SUM(C64:C72)</f>
        <v>8</v>
      </c>
      <c r="D73" s="9">
        <f>SUM(D64:D72)</f>
        <v>5</v>
      </c>
      <c r="E73" s="12">
        <f>SUM(E64:E72)</f>
        <v>13</v>
      </c>
      <c r="F73" s="11"/>
      <c r="G73" s="9">
        <f>SUM(G64:G72)</f>
        <v>3</v>
      </c>
      <c r="H73" s="9">
        <f>SUM(H64:H72)</f>
        <v>9</v>
      </c>
      <c r="I73" s="12">
        <f>SUM(I64:I72)</f>
        <v>12</v>
      </c>
      <c r="J73" s="11"/>
      <c r="K73" s="9">
        <f>SUM(K64:K72)</f>
        <v>5</v>
      </c>
      <c r="L73" s="9">
        <f>SUM(L64:L72)</f>
        <v>10</v>
      </c>
      <c r="M73" s="12">
        <f>SUM(M64:M72)</f>
        <v>15</v>
      </c>
      <c r="N73" s="11"/>
      <c r="O73" s="9">
        <f>SUM(O64:O72)</f>
        <v>5</v>
      </c>
      <c r="P73" s="9">
        <f>SUM(P64:P72)</f>
        <v>7</v>
      </c>
      <c r="Q73" s="12">
        <f>SUM(Q64:Q72)</f>
        <v>12</v>
      </c>
      <c r="R73" s="11"/>
      <c r="S73" s="9"/>
      <c r="T73" s="9"/>
      <c r="U73" s="12"/>
      <c r="V73" s="18"/>
      <c r="W73" s="19">
        <f>SUM(W64:W72)</f>
        <v>52</v>
      </c>
      <c r="X73" s="9">
        <f>SUM(X64:X72)</f>
        <v>52</v>
      </c>
    </row>
  </sheetData>
  <sheetProtection/>
  <mergeCells count="126">
    <mergeCell ref="B62:B63"/>
    <mergeCell ref="C62:D62"/>
    <mergeCell ref="E62:E63"/>
    <mergeCell ref="F62:F63"/>
    <mergeCell ref="G62:H62"/>
    <mergeCell ref="I62:I63"/>
    <mergeCell ref="W55:W56"/>
    <mergeCell ref="X55:X56"/>
    <mergeCell ref="X60:X61"/>
    <mergeCell ref="X62:X63"/>
    <mergeCell ref="R62:R63"/>
    <mergeCell ref="S62:T62"/>
    <mergeCell ref="U62:U63"/>
    <mergeCell ref="V62:V63"/>
    <mergeCell ref="W62:W63"/>
    <mergeCell ref="J62:J63"/>
    <mergeCell ref="K62:L62"/>
    <mergeCell ref="M62:M63"/>
    <mergeCell ref="O62:P62"/>
    <mergeCell ref="Q62:Q63"/>
    <mergeCell ref="V55:V56"/>
    <mergeCell ref="Q55:Q56"/>
    <mergeCell ref="N62:N63"/>
    <mergeCell ref="X53:X54"/>
    <mergeCell ref="B55:B56"/>
    <mergeCell ref="C55:D55"/>
    <mergeCell ref="E55:E56"/>
    <mergeCell ref="F55:F56"/>
    <mergeCell ref="G55:H55"/>
    <mergeCell ref="I55:I56"/>
    <mergeCell ref="J55:J56"/>
    <mergeCell ref="K55:L55"/>
    <mergeCell ref="M55:M56"/>
    <mergeCell ref="S30:T30"/>
    <mergeCell ref="U30:U31"/>
    <mergeCell ref="O38:O39"/>
    <mergeCell ref="P38:P39"/>
    <mergeCell ref="R30:R31"/>
    <mergeCell ref="R55:R56"/>
    <mergeCell ref="S55:T55"/>
    <mergeCell ref="U55:U56"/>
    <mergeCell ref="X28:X29"/>
    <mergeCell ref="N38:N39"/>
    <mergeCell ref="G30:H30"/>
    <mergeCell ref="I30:I31"/>
    <mergeCell ref="V30:V31"/>
    <mergeCell ref="M30:M31"/>
    <mergeCell ref="W30:W31"/>
    <mergeCell ref="X30:X31"/>
    <mergeCell ref="N30:N31"/>
    <mergeCell ref="O30:P30"/>
    <mergeCell ref="X46:X47"/>
    <mergeCell ref="N46:N47"/>
    <mergeCell ref="O46:P46"/>
    <mergeCell ref="Q46:Q47"/>
    <mergeCell ref="R46:R47"/>
    <mergeCell ref="U46:U47"/>
    <mergeCell ref="E2:K2"/>
    <mergeCell ref="X13:X14"/>
    <mergeCell ref="X11:X12"/>
    <mergeCell ref="P36:P37"/>
    <mergeCell ref="Q5:Q6"/>
    <mergeCell ref="X44:X45"/>
    <mergeCell ref="E13:E14"/>
    <mergeCell ref="F13:F14"/>
    <mergeCell ref="V13:V14"/>
    <mergeCell ref="W13:W14"/>
    <mergeCell ref="I38:I39"/>
    <mergeCell ref="B13:B14"/>
    <mergeCell ref="C13:D13"/>
    <mergeCell ref="J46:J47"/>
    <mergeCell ref="V46:V47"/>
    <mergeCell ref="W46:W47"/>
    <mergeCell ref="N13:N14"/>
    <mergeCell ref="G13:H13"/>
    <mergeCell ref="K46:L46"/>
    <mergeCell ref="Q30:Q31"/>
    <mergeCell ref="B5:B6"/>
    <mergeCell ref="C5:D5"/>
    <mergeCell ref="E5:E6"/>
    <mergeCell ref="F5:F6"/>
    <mergeCell ref="B38:B39"/>
    <mergeCell ref="B30:B31"/>
    <mergeCell ref="C30:D30"/>
    <mergeCell ref="E30:E31"/>
    <mergeCell ref="F30:F31"/>
    <mergeCell ref="S13:T13"/>
    <mergeCell ref="U13:U14"/>
    <mergeCell ref="R13:R14"/>
    <mergeCell ref="Q13:Q14"/>
    <mergeCell ref="N5:N6"/>
    <mergeCell ref="T5:T6"/>
    <mergeCell ref="R5:R6"/>
    <mergeCell ref="S5:S6"/>
    <mergeCell ref="I5:I6"/>
    <mergeCell ref="J5:J6"/>
    <mergeCell ref="K5:L5"/>
    <mergeCell ref="O5:P5"/>
    <mergeCell ref="M5:M6"/>
    <mergeCell ref="O13:P13"/>
    <mergeCell ref="I13:I14"/>
    <mergeCell ref="J30:J31"/>
    <mergeCell ref="K30:L30"/>
    <mergeCell ref="J38:J39"/>
    <mergeCell ref="K13:L13"/>
    <mergeCell ref="K38:L38"/>
    <mergeCell ref="M13:M14"/>
    <mergeCell ref="J13:J14"/>
    <mergeCell ref="M38:M39"/>
    <mergeCell ref="G5:H5"/>
    <mergeCell ref="G38:H38"/>
    <mergeCell ref="C46:D46"/>
    <mergeCell ref="E46:E47"/>
    <mergeCell ref="F46:F47"/>
    <mergeCell ref="G46:H46"/>
    <mergeCell ref="F38:F39"/>
    <mergeCell ref="T3:T4"/>
    <mergeCell ref="A1:X1"/>
    <mergeCell ref="S46:T46"/>
    <mergeCell ref="N55:N56"/>
    <mergeCell ref="O55:P55"/>
    <mergeCell ref="M46:M47"/>
    <mergeCell ref="B46:B47"/>
    <mergeCell ref="I46:I47"/>
    <mergeCell ref="C38:D38"/>
    <mergeCell ref="E38:E39"/>
  </mergeCells>
  <printOptions horizontalCentered="1"/>
  <pageMargins left="0.1968503937007874" right="0.1968503937007874" top="0.37" bottom="0.21" header="0.22" footer="0.09"/>
  <pageSetup fitToHeight="0" fitToWidth="1" horizontalDpi="600" verticalDpi="600" orientation="landscape" paperSize="9" scale="87" r:id="rId1"/>
  <rowBreaks count="2" manualBreakCount="2">
    <brk id="27" max="23" man="1"/>
    <brk id="52" max="23" man="1"/>
  </rowBreaks>
  <ignoredErrors>
    <ignoredError sqref="I22:I24 M22:M24 Q22:Q24 U21 U22:U25 I33 M33 I7 Q21 M21 I21 I15:I20 M15:M20 Q15:Q20 U15:U20 M7 Q7 Q33 U48 U50 U32:U3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2012-10-09T03:55:11Z</cp:lastPrinted>
  <dcterms:created xsi:type="dcterms:W3CDTF">2006-09-13T11:24:16Z</dcterms:created>
  <dcterms:modified xsi:type="dcterms:W3CDTF">2022-10-17T14:01:36Z</dcterms:modified>
  <cp:category/>
  <cp:version/>
  <cp:contentType/>
  <cp:contentStatus/>
</cp:coreProperties>
</file>